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SingleCells2.xml" ContentType="application/vnd.openxmlformats-officedocument.spreadsheetml.tableSingleCells+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E:\BAMB\BAMB\BAMB\UniqueID\"/>
    </mc:Choice>
  </mc:AlternateContent>
  <xr:revisionPtr revIDLastSave="0" documentId="8_{B54153B0-74D7-4A99-8A85-31096EF61E97}" xr6:coauthVersionLast="43" xr6:coauthVersionMax="43" xr10:uidLastSave="{00000000-0000-0000-0000-000000000000}"/>
  <bookViews>
    <workbookView xWindow="-108" yWindow="-108" windowWidth="23256" windowHeight="12600" tabRatio="766" xr2:uid="{00000000-000D-0000-FFFF-FFFF00000000}"/>
  </bookViews>
  <sheets>
    <sheet name="Instruction" sheetId="1" r:id="rId1"/>
    <sheet name="Contact" sheetId="2" r:id="rId2"/>
    <sheet name="Facility" sheetId="3" r:id="rId3"/>
    <sheet name="Floor" sheetId="4" r:id="rId4"/>
    <sheet name="Space" sheetId="5" r:id="rId5"/>
    <sheet name="Zone" sheetId="6" r:id="rId6"/>
    <sheet name="Type" sheetId="7" r:id="rId7"/>
    <sheet name="Component" sheetId="8" r:id="rId8"/>
    <sheet name="System" sheetId="9" r:id="rId9"/>
    <sheet name="Assembly" sheetId="10" r:id="rId10"/>
    <sheet name="Connection" sheetId="11" r:id="rId11"/>
    <sheet name="Spare" sheetId="12" r:id="rId12"/>
    <sheet name="Resource" sheetId="13" r:id="rId13"/>
    <sheet name="Job" sheetId="14" r:id="rId14"/>
    <sheet name="Impact" sheetId="15" r:id="rId15"/>
    <sheet name="Document" sheetId="16" r:id="rId16"/>
    <sheet name="Attribute" sheetId="17" r:id="rId17"/>
    <sheet name="Coordinate" sheetId="18" r:id="rId18"/>
    <sheet name="Issue" sheetId="19" r:id="rId19"/>
    <sheet name="PickLists" sheetId="20" r:id="rId20"/>
    <sheet name="Sheet21" sheetId="21" r:id="rId21"/>
  </sheets>
  <externalReferences>
    <externalReference r:id="rId22"/>
  </externalReferences>
  <definedNames>
    <definedName name="_DateGeneration">TEXT(NOW(),"yyyy-mm-ddThh:mm:ss")</definedName>
    <definedName name="_GuidQuasiHexGenerator">DEC2HEX(RANDBETWEEN(0,2^32-1),8)&amp;"-"&amp;DEC2HEX(RANDBETWEEN(0,2^16-1),4)&amp;"-"&amp;DEC2HEX(RANDBETWEEN(0,2^16-1),4)&amp;"-"&amp;DEC2HEX(RANDBETWEEN(0,2^16-1),4)&amp;"-"&amp;DEC2HEX(RANDBETWEEN(0,2^32-1),8)&amp;DEC2HEX(RANDBETWEEN(0,2^16-1),4)</definedName>
    <definedName name="Assembly.Name">Assembly!$A:$A</definedName>
    <definedName name="COBie.Assembly">INDIRECT("Table8")</definedName>
    <definedName name="COBie.Attribute">INDIRECT("Table15")</definedName>
    <definedName name="COBie.Component">INDIRECT("Table6")</definedName>
    <definedName name="COBie.Connection">INDIRECT("Table9")</definedName>
    <definedName name="COBie.Contact">INDIRECT("Table1")</definedName>
    <definedName name="COBie.Coordinate">INDIRECT("Table16")</definedName>
    <definedName name="COBie.Document">INDIRECT("Table14")</definedName>
    <definedName name="COBie.Facility">Facility!$A:$N</definedName>
    <definedName name="COBie.Floor">INDIRECT("Table2")</definedName>
    <definedName name="COBie.Impact">INDIRECT("Table13")</definedName>
    <definedName name="COBie.Issue">INDIRECT("Table17")</definedName>
    <definedName name="COBie.Job">INDIRECT("Table12")</definedName>
    <definedName name="COBie.Resource">INDIRECT("Table11")</definedName>
    <definedName name="COBie.Space">INDIRECT("Table3")</definedName>
    <definedName name="COBie.Spare">INDIRECT("Table10")</definedName>
    <definedName name="COBie.System">INDIRECT("Table7")</definedName>
    <definedName name="COBie.Type">INDIRECT("Table5")</definedName>
    <definedName name="COBie.Zone">INDIRECT("Table4")</definedName>
    <definedName name="Component.Name">Component!$A:$A</definedName>
    <definedName name="Contact.Name">Contact!$A:$A</definedName>
    <definedName name="Facility.Name">Facility!$A:$A</definedName>
    <definedName name="Floor.Name">Floor!$A:$A</definedName>
    <definedName name="Impact.Name">Impact!$A:$A</definedName>
    <definedName name="Job.Name">Job!$A:$A</definedName>
    <definedName name="P">[1]PickLists!$R:$R</definedName>
    <definedName name="PEnum__Assembly_SheetName">PickLists!$AS:$AS</definedName>
    <definedName name="PEnum__Assembly_SheetName2">PickLists!$AT:$AT</definedName>
    <definedName name="PEnum__Connection_SheetName">PickLists!$AW:$AW</definedName>
    <definedName name="PEnum__Coordinate_SheetName">PickLists!$BV:$BV</definedName>
    <definedName name="PEnum__Meta_SheetName">PickLists!$E:$E</definedName>
    <definedName name="PEnum__na">PickLists!$C:$C</definedName>
    <definedName name="PEnum__SheetName">PickLists!$E:$E</definedName>
    <definedName name="PEnum__Units">PickLists!$R:$R</definedName>
    <definedName name="PEnum__Units_Format">PickLists!$Y:$Y</definedName>
    <definedName name="PEnum__Units_Frequency">PickLists!$X:$X</definedName>
    <definedName name="PEnum__Units_Impact">PickLists!$BN:$BN</definedName>
    <definedName name="PEnum__Units_TimeFormat">PickLists!$Y:$Y</definedName>
    <definedName name="PEnum_Assembly_Category">PickLists!$AU:$AU</definedName>
    <definedName name="PEnum_Assembly_ExtObject">PickLists!$CT:$CT</definedName>
    <definedName name="PEnum_Attribute_ExtObject">PickLists!$DA:$DA</definedName>
    <definedName name="PEnum_AttributeType_ExtObject">PickLists!$BT:$BT</definedName>
    <definedName name="PEnum_Component_Category">PickLists!$AO:$AO</definedName>
    <definedName name="PEnum_Component_ExtObject">PickLists!$CR:$CR</definedName>
    <definedName name="PEnum_Connection_Category">PickLists!$AX:$AX</definedName>
    <definedName name="PEnum_Connection_ExtObject">PickLists!$CU:$CU</definedName>
    <definedName name="PEnum_Contact_Category">PickLists!$AA:$AA</definedName>
    <definedName name="PEnum_Contact_ExtObject">PickLists!$CL:$CL</definedName>
    <definedName name="PEnum_Coordinate_Category">PickLists!$BW:$BW</definedName>
    <definedName name="PEnum_Coordinate_ExtObject">PickLists!$DB:$DB</definedName>
    <definedName name="PEnum_Document_ApprovalBy">PickLists!$BH:$BH</definedName>
    <definedName name="PEnum_Document_Category">PickLists!$BP:$BP</definedName>
    <definedName name="PEnum_Document_ExtObject">PickLists!$CZ:$CZ</definedName>
    <definedName name="PEnum_Document_Stage">PickLists!$BR:$BR</definedName>
    <definedName name="PEnum_Facility_AreaUnits">PickLists!$L:$L</definedName>
    <definedName name="PEnum_Facility_Category">PickLists!$F:$F</definedName>
    <definedName name="PEnum_Facility_CurrencyUnit">PickLists!$P:$P</definedName>
    <definedName name="PEnum_Facility_DurationUnits">PickLists!$W:$W</definedName>
    <definedName name="PEnum_Facility_ExtObject">PickLists!$CK:$CK</definedName>
    <definedName name="PEnum_Facility_LinearUnits">PickLists!$J:$J</definedName>
    <definedName name="PEnum_Facility_MassUnits">PickLists!$U:$U</definedName>
    <definedName name="PEnum_Facility_Project_ExtObject">PickLists!$CI:$CI</definedName>
    <definedName name="PEnum_Facility_Project_Phase_Category">PickLists!$H:$H</definedName>
    <definedName name="PEnum_Facility_Project_Units_Area">PickLists!$L:$L</definedName>
    <definedName name="PEnum_Facility_Project_Units_Currency">PickLists!$P:$P</definedName>
    <definedName name="PEnum_Facility_Project_Units_Duration">PickLists!$W:$W</definedName>
    <definedName name="PEnum_Facility_Project_Units_Linear">PickLists!$J:$J</definedName>
    <definedName name="PEnum_Facility_Project_Units_Mass">PickLists!$U:$U</definedName>
    <definedName name="PEnum_Facility_Site_ExtObject">PickLists!$CJ:$CJ</definedName>
    <definedName name="PEnum_Facility_Units">PickLists!$R:$R</definedName>
    <definedName name="PEnum_Facility_Units_Volume">PickLists!$N:$N</definedName>
    <definedName name="PEnum_Facility_VolumeUnits">PickLists!$N:$N</definedName>
    <definedName name="PEnum_Floor_Category">PickLists!$AC:$AC</definedName>
    <definedName name="PEnum_Floor_ExtObject">PickLists!$CM:$CM</definedName>
    <definedName name="PEnum_Impact_Category">PickLists!$BJ:$BJ</definedName>
    <definedName name="PEnum_Impact_ExtObject">PickLists!$CY:$CY</definedName>
    <definedName name="PEnum_Impact_Stage">PickLists!$BL:$BL</definedName>
    <definedName name="PEnum_Impact_Units">PickLists!$BN:$BN</definedName>
    <definedName name="PEnum_Issue_Category">PickLists!$BY:$BY</definedName>
    <definedName name="PEnum_Issue_Chance">PickLists!$CA:$CA</definedName>
    <definedName name="PEnum_Issue_ExtObject">PickLists!$DC:$DC</definedName>
    <definedName name="PEnum_Issue_Impact">PickLists!$CC:$CC</definedName>
    <definedName name="PEnum_Issue_Risk">PickLists!$CE:$CE</definedName>
    <definedName name="PEnum_Job_Category">PickLists!$BD:$BD</definedName>
    <definedName name="PEnum_Job_ExtObject">PickLists!$CX:$CX</definedName>
    <definedName name="PEnum_Job_Status">PickLists!$BF:$BF</definedName>
    <definedName name="PEnum_Meta_Category_Systems">PickLists!$D:$D</definedName>
    <definedName name="PEnum_Phases">PickLists!$BR:$BR</definedName>
    <definedName name="PEnum_Resource_Category">PickLists!$BB:$BB</definedName>
    <definedName name="PEnum_Resource_ExtObject">PickLists!$CW:$CW</definedName>
    <definedName name="PEnum_Space_Category">PickLists!$AE:$AE</definedName>
    <definedName name="PEnum_Space_ExtObject">PickLists!$CN:$CN</definedName>
    <definedName name="PEnum_Spare_Category">PickLists!$AZ:$AZ</definedName>
    <definedName name="PEnum_Spare_ExtObject">PickLists!$CV:$CV</definedName>
    <definedName name="PEnum_System_Category">PickLists!$AQ:$AQ</definedName>
    <definedName name="PEnum_System_ExtObject">PickLists!$CS:$CS</definedName>
    <definedName name="PEnum_Type_AssetType">PickLists!$AM:$AM</definedName>
    <definedName name="PEnum_Type_Category">PickLists!$AK:$AK</definedName>
    <definedName name="PEnum_Type_ExtObject">PickLists!$CP:$CP</definedName>
    <definedName name="PEnum_Warranty_ExtObject">PickLists!$CQ:$CQ</definedName>
    <definedName name="PEnum_Zone_Category">PickLists!$AG:$AG</definedName>
    <definedName name="PEnum_Zone_ExtObject">PickLists!$CO:$CO</definedName>
    <definedName name="Resource.Name">Resource!$A:$A</definedName>
    <definedName name="SheetName">TRIM(MID(CELL("filename"),FIND("]",CELL("filename"),SEARCH(".x*]",CELL("filename",INDIRECT(ADDRESS(1,1))))+1)+1,100))</definedName>
    <definedName name="SheetNames">PickLists!$B:$B</definedName>
    <definedName name="SheetTableNumbers">PickLists!#REF!</definedName>
    <definedName name="Space.Name">Space!$A:$A</definedName>
    <definedName name="Spare.Name">Spare!$A:$A</definedName>
    <definedName name="System.Name">System!$A:$A</definedName>
    <definedName name="Type.Name">Type!$A:$A</definedName>
    <definedName name="Zone.Name">Zone!$A:$A</definedName>
  </definedNames>
  <calcPr calcId="191029"/>
  <fileRecoveryPr repairLoad="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2647" i="17" l="1"/>
  <c r="K2646" i="17"/>
  <c r="K2645" i="17"/>
  <c r="K2644" i="17"/>
  <c r="K2643" i="17"/>
  <c r="K2642" i="17"/>
  <c r="K2641" i="17"/>
  <c r="K2640" i="17"/>
  <c r="K2639" i="17"/>
  <c r="K2638" i="17"/>
  <c r="K2637" i="17"/>
  <c r="K2636" i="17"/>
  <c r="K2635" i="17"/>
  <c r="K2634" i="17"/>
  <c r="K2633" i="17"/>
  <c r="K2632" i="17"/>
  <c r="K2631" i="17"/>
  <c r="K2630" i="17"/>
  <c r="K2629" i="17"/>
  <c r="K2628" i="17"/>
  <c r="K2627" i="17"/>
  <c r="K2626" i="17"/>
  <c r="K2625" i="17"/>
  <c r="K2624" i="17"/>
  <c r="K2623" i="17"/>
  <c r="K2622" i="17"/>
  <c r="K2621" i="17"/>
  <c r="K2620" i="17"/>
  <c r="K2619" i="17"/>
  <c r="K2618" i="17"/>
  <c r="K2617" i="17"/>
  <c r="K2616" i="17"/>
  <c r="K2615" i="17"/>
  <c r="K2614" i="17"/>
  <c r="K2613" i="17"/>
  <c r="K2612" i="17"/>
  <c r="K2611" i="17"/>
  <c r="K2610" i="17"/>
  <c r="K2609" i="17"/>
  <c r="K2608" i="17"/>
  <c r="K2607" i="17"/>
  <c r="K2606" i="17"/>
  <c r="K2605" i="17"/>
  <c r="K2604" i="17"/>
  <c r="K2603" i="17"/>
  <c r="K2602" i="17"/>
  <c r="K2601" i="17"/>
  <c r="K2600" i="17"/>
  <c r="K2599" i="17"/>
  <c r="K2598" i="17"/>
  <c r="K2597" i="17"/>
  <c r="K2596" i="17"/>
  <c r="K2595" i="17"/>
  <c r="K2594" i="17"/>
  <c r="K2593" i="17"/>
  <c r="K2592" i="17"/>
  <c r="K2591" i="17"/>
  <c r="K2590" i="17"/>
  <c r="K2589" i="17"/>
  <c r="K2588" i="17"/>
  <c r="K2587" i="17"/>
  <c r="K2586" i="17"/>
  <c r="K2585" i="17"/>
  <c r="K2584" i="17"/>
  <c r="K2583" i="17"/>
  <c r="K2582" i="17"/>
  <c r="K2581" i="17"/>
  <c r="K2580" i="17"/>
  <c r="K2579" i="17"/>
  <c r="K2578" i="17"/>
  <c r="K2577" i="17"/>
  <c r="K2576" i="17"/>
  <c r="K2575" i="17"/>
  <c r="K2574" i="17"/>
  <c r="K2573" i="17"/>
  <c r="K2572" i="17"/>
  <c r="K2571" i="17"/>
  <c r="K2570" i="17"/>
  <c r="K2569" i="17"/>
  <c r="K2568" i="17"/>
  <c r="K2567" i="17"/>
  <c r="K2566" i="17"/>
  <c r="K2565" i="17"/>
  <c r="K2564" i="17"/>
  <c r="K2563" i="17"/>
  <c r="K2562" i="17"/>
  <c r="K2561" i="17"/>
  <c r="K2560" i="17"/>
  <c r="K2559" i="17"/>
  <c r="K2558" i="17"/>
  <c r="K2557" i="17"/>
  <c r="K2556" i="17"/>
  <c r="K2555" i="17"/>
  <c r="K2554" i="17"/>
  <c r="K2553" i="17"/>
  <c r="K2552" i="17"/>
  <c r="K2551" i="17"/>
  <c r="K2550" i="17"/>
  <c r="K2549" i="17"/>
  <c r="K2548" i="17"/>
  <c r="K2547" i="17"/>
  <c r="K2546" i="17"/>
  <c r="K2545" i="17"/>
  <c r="K2544" i="17"/>
  <c r="K2543" i="17"/>
  <c r="K2542" i="17"/>
  <c r="K2541" i="17"/>
  <c r="K2540" i="17"/>
  <c r="K2539" i="17"/>
  <c r="K2538" i="17"/>
  <c r="K2537" i="17"/>
  <c r="K2536" i="17"/>
  <c r="K2535" i="17"/>
  <c r="K2534" i="17"/>
  <c r="K2533" i="17"/>
  <c r="K2532" i="17"/>
  <c r="K2531" i="17"/>
  <c r="K2530" i="17"/>
  <c r="K2529" i="17"/>
  <c r="K2528" i="17"/>
  <c r="K2527" i="17"/>
  <c r="K2526" i="17"/>
  <c r="K2525" i="17"/>
  <c r="K2524" i="17"/>
  <c r="K2523" i="17"/>
  <c r="K2522" i="17"/>
  <c r="K2521" i="17"/>
  <c r="K2520" i="17"/>
  <c r="K2519" i="17"/>
  <c r="K2518" i="17"/>
  <c r="K2517" i="17"/>
  <c r="K2516" i="17"/>
  <c r="K2515" i="17"/>
  <c r="K2514" i="17"/>
  <c r="K2513" i="17"/>
  <c r="K2512" i="17"/>
  <c r="K2511" i="17"/>
  <c r="K2510" i="17"/>
  <c r="K2509" i="17"/>
  <c r="K2508" i="17"/>
  <c r="K2507" i="17"/>
  <c r="K2506" i="17"/>
  <c r="K2505" i="17"/>
  <c r="K2504" i="17"/>
  <c r="K2503" i="17"/>
  <c r="K2502" i="17"/>
  <c r="K2501" i="17"/>
  <c r="K2500" i="17"/>
  <c r="K2499" i="17"/>
  <c r="K2498" i="17"/>
  <c r="K2497" i="17"/>
  <c r="K2496" i="17"/>
  <c r="K2495" i="17"/>
  <c r="K2494" i="17"/>
  <c r="K2493" i="17"/>
  <c r="K2492" i="17"/>
  <c r="K2491" i="17"/>
  <c r="K2490" i="17"/>
  <c r="K2489" i="17"/>
  <c r="K2488" i="17"/>
  <c r="K2487" i="17"/>
  <c r="K2486" i="17"/>
  <c r="K2485" i="17"/>
  <c r="K2484" i="17"/>
  <c r="K2483" i="17"/>
  <c r="K2482" i="17"/>
  <c r="K2481" i="17"/>
  <c r="K2480" i="17"/>
  <c r="K2479" i="17"/>
  <c r="K2478" i="17"/>
  <c r="K2477" i="17"/>
  <c r="K2476" i="17"/>
  <c r="K2475" i="17"/>
  <c r="K2474" i="17"/>
  <c r="K2473" i="17"/>
  <c r="K2472" i="17"/>
  <c r="K2471" i="17"/>
  <c r="K2470" i="17"/>
  <c r="K2469" i="17"/>
  <c r="K2468" i="17"/>
  <c r="K2467" i="17"/>
  <c r="K2466" i="17"/>
  <c r="K2465" i="17"/>
  <c r="K2464" i="17"/>
  <c r="K2463" i="17"/>
  <c r="K2462" i="17"/>
  <c r="K2461" i="17"/>
  <c r="K2460" i="17"/>
  <c r="K2459" i="17"/>
  <c r="K2458" i="17"/>
  <c r="K2457" i="17"/>
  <c r="K2456" i="17"/>
  <c r="K2455" i="17"/>
  <c r="K2454" i="17"/>
  <c r="K2453" i="17"/>
  <c r="K2452" i="17"/>
  <c r="K2451" i="17"/>
  <c r="K2450" i="17"/>
  <c r="K2449" i="17"/>
  <c r="K2448" i="17"/>
  <c r="K2447" i="17"/>
  <c r="K2446" i="17"/>
  <c r="K2445" i="17"/>
  <c r="K2444" i="17"/>
  <c r="K2443" i="17"/>
  <c r="K2442" i="17"/>
  <c r="K2441" i="17"/>
  <c r="K2440" i="17"/>
  <c r="K2439" i="17"/>
  <c r="K2438" i="17"/>
  <c r="K2437" i="17"/>
  <c r="K2436" i="17"/>
  <c r="K2435" i="17"/>
  <c r="K2434" i="17"/>
  <c r="K2433" i="17"/>
  <c r="K2432" i="17"/>
  <c r="K2431" i="17"/>
  <c r="K2430" i="17"/>
  <c r="K2429" i="17"/>
  <c r="K2428" i="17"/>
  <c r="K2427" i="17"/>
  <c r="K2426" i="17"/>
  <c r="K2425" i="17"/>
  <c r="K2424" i="17"/>
  <c r="K2423" i="17"/>
  <c r="K2422" i="17"/>
  <c r="K2421" i="17"/>
  <c r="K2420" i="17"/>
  <c r="K2419" i="17"/>
  <c r="K2418" i="17"/>
  <c r="K2417" i="17"/>
  <c r="K2416" i="17"/>
  <c r="K2415" i="17"/>
  <c r="K2414" i="17"/>
  <c r="K2413" i="17"/>
  <c r="K2412" i="17"/>
  <c r="K2411" i="17"/>
  <c r="K2410" i="17"/>
  <c r="K2409" i="17"/>
  <c r="K2408" i="17"/>
  <c r="K2407" i="17"/>
  <c r="K2406" i="17"/>
  <c r="K2405" i="17"/>
  <c r="K2404" i="17"/>
  <c r="K2403" i="17"/>
  <c r="K2402" i="17"/>
  <c r="K2401" i="17"/>
  <c r="K2400" i="17"/>
  <c r="K2399" i="17"/>
  <c r="K2398" i="17"/>
  <c r="K2397" i="17"/>
  <c r="K2396" i="17"/>
  <c r="K2395" i="17"/>
  <c r="K2394" i="17"/>
  <c r="K2393" i="17"/>
  <c r="K2392" i="17"/>
  <c r="K2391" i="17"/>
  <c r="K2390" i="17"/>
  <c r="K2389" i="17"/>
  <c r="K2388" i="17"/>
  <c r="K2387" i="17"/>
  <c r="K2386" i="17"/>
  <c r="K2385" i="17"/>
  <c r="K2384" i="17"/>
  <c r="K2383" i="17"/>
  <c r="K2382" i="17"/>
  <c r="K2381" i="17"/>
  <c r="K2380" i="17"/>
  <c r="K2379" i="17"/>
  <c r="K2378" i="17"/>
  <c r="K2377" i="17"/>
  <c r="K2376" i="17"/>
  <c r="K2375" i="17"/>
  <c r="K2374" i="17"/>
  <c r="K2373" i="17"/>
  <c r="K2372" i="17"/>
  <c r="K2371" i="17"/>
  <c r="K2370" i="17"/>
  <c r="K2369" i="17"/>
  <c r="K2368" i="17"/>
  <c r="K2367" i="17"/>
  <c r="K2366" i="17"/>
  <c r="K2365" i="17"/>
  <c r="K2364" i="17"/>
  <c r="K2363" i="17"/>
  <c r="K2362" i="17"/>
  <c r="K2361" i="17"/>
  <c r="K2360" i="17"/>
  <c r="K2359" i="17"/>
  <c r="K2358" i="17"/>
  <c r="K2357" i="17"/>
  <c r="K2356" i="17"/>
  <c r="K2355" i="17"/>
  <c r="K2354" i="17"/>
  <c r="K2353" i="17"/>
  <c r="K2352" i="17"/>
  <c r="K2351" i="17"/>
  <c r="K2350" i="17"/>
  <c r="K2349" i="17"/>
  <c r="K2348" i="17"/>
  <c r="K2347" i="17"/>
  <c r="K2346" i="17"/>
  <c r="K2345" i="17"/>
  <c r="K2344" i="17"/>
  <c r="K2343" i="17"/>
  <c r="K2342" i="17"/>
  <c r="K2341" i="17"/>
  <c r="K2340" i="17"/>
  <c r="K2339" i="17"/>
  <c r="K2338" i="17"/>
  <c r="K2337" i="17"/>
  <c r="K2336" i="17"/>
  <c r="K2335" i="17"/>
  <c r="K2334" i="17"/>
  <c r="K2333" i="17"/>
  <c r="K2332" i="17"/>
  <c r="K2331" i="17"/>
  <c r="K2330" i="17"/>
  <c r="K2329" i="17"/>
  <c r="K2328" i="17"/>
  <c r="K2327" i="17"/>
  <c r="K2326" i="17"/>
  <c r="K2325" i="17"/>
  <c r="K2324" i="17"/>
  <c r="K2323" i="17"/>
  <c r="K2322" i="17"/>
  <c r="K2321" i="17"/>
  <c r="K2320" i="17"/>
  <c r="K2319" i="17"/>
  <c r="K2318" i="17"/>
  <c r="K2317" i="17"/>
  <c r="K2316" i="17"/>
  <c r="K2315" i="17"/>
  <c r="K2314" i="17"/>
  <c r="K2313" i="17"/>
  <c r="K2312" i="17"/>
  <c r="K2311" i="17"/>
  <c r="K2310" i="17"/>
  <c r="K2309" i="17"/>
  <c r="K2308" i="17"/>
  <c r="K2307" i="17"/>
  <c r="K2306" i="17"/>
  <c r="K2305" i="17"/>
  <c r="K2304" i="17"/>
  <c r="K2303" i="17"/>
  <c r="K2302" i="17"/>
  <c r="K2301" i="17"/>
  <c r="K2300" i="17"/>
  <c r="K2299" i="17"/>
  <c r="K2298" i="17"/>
  <c r="K2297" i="17"/>
  <c r="K2296" i="17"/>
  <c r="K2295" i="17"/>
  <c r="K2294" i="17"/>
  <c r="K2293" i="17"/>
  <c r="K2292" i="17"/>
  <c r="K2291" i="17"/>
  <c r="K2290" i="17"/>
  <c r="K2289" i="17"/>
  <c r="K2288" i="17"/>
  <c r="K2287" i="17"/>
  <c r="K2286" i="17"/>
  <c r="K2285" i="17"/>
  <c r="K2284" i="17"/>
  <c r="K2283" i="17"/>
  <c r="K2282" i="17"/>
  <c r="K2281" i="17"/>
  <c r="K2280" i="17"/>
  <c r="K2279" i="17"/>
  <c r="K2278" i="17"/>
  <c r="K2277" i="17"/>
  <c r="K2276" i="17"/>
  <c r="K2275" i="17"/>
  <c r="K2274" i="17"/>
  <c r="K2273" i="17"/>
  <c r="K2272" i="17"/>
  <c r="K2271" i="17"/>
  <c r="K2270" i="17"/>
  <c r="K2269" i="17"/>
  <c r="K2268" i="17"/>
  <c r="K2267" i="17"/>
  <c r="K2266" i="17"/>
  <c r="K2265" i="17"/>
  <c r="K2264" i="17"/>
  <c r="K2263" i="17"/>
  <c r="K2262" i="17"/>
  <c r="K2261" i="17"/>
  <c r="K2260" i="17"/>
  <c r="K2259" i="17"/>
  <c r="K2258" i="17"/>
  <c r="K2257" i="17"/>
  <c r="K2256" i="17"/>
  <c r="K2255" i="17"/>
  <c r="K2254" i="17"/>
  <c r="K2253" i="17"/>
  <c r="K2252" i="17"/>
  <c r="K2251" i="17"/>
  <c r="K2250" i="17"/>
  <c r="K2249" i="17"/>
  <c r="K2248" i="17"/>
  <c r="K2247" i="17"/>
  <c r="K2246" i="17"/>
  <c r="K2245" i="17"/>
  <c r="K2244" i="17"/>
  <c r="K2243" i="17"/>
  <c r="K2242" i="17"/>
  <c r="K2241" i="17"/>
  <c r="K2240" i="17"/>
  <c r="K2239" i="17"/>
  <c r="K2238" i="17"/>
  <c r="K2237" i="17"/>
  <c r="K2236" i="17"/>
  <c r="K2235" i="17"/>
  <c r="K2234" i="17"/>
  <c r="K2233" i="17"/>
  <c r="K2232" i="17"/>
  <c r="K2231" i="17"/>
  <c r="K2230" i="17"/>
  <c r="K2229" i="17"/>
  <c r="K2228" i="17"/>
  <c r="K2227" i="17"/>
  <c r="K2226" i="17"/>
  <c r="K2225" i="17"/>
  <c r="K2224" i="17"/>
  <c r="K2223" i="17"/>
  <c r="K2222" i="17"/>
  <c r="K2221" i="17"/>
  <c r="K2220" i="17"/>
  <c r="K2219" i="17"/>
  <c r="K2218" i="17"/>
  <c r="K2217" i="17"/>
  <c r="K2216" i="17"/>
  <c r="K2215" i="17"/>
  <c r="K2214" i="17"/>
  <c r="K2213" i="17"/>
  <c r="K2212" i="17"/>
  <c r="K2211" i="17"/>
  <c r="K2210" i="17"/>
  <c r="K2209" i="17"/>
  <c r="K2208" i="17"/>
  <c r="K2207" i="17"/>
  <c r="K2206" i="17"/>
  <c r="K2205" i="17"/>
  <c r="K2204" i="17"/>
  <c r="K2203" i="17"/>
  <c r="K2202" i="17"/>
  <c r="K2201" i="17"/>
  <c r="K2200" i="17"/>
  <c r="K2199" i="17"/>
  <c r="K2198" i="17"/>
  <c r="K2197" i="17"/>
  <c r="K2196" i="17"/>
  <c r="K2195" i="17"/>
  <c r="K2194" i="17"/>
  <c r="K2193" i="17"/>
  <c r="K2192" i="17"/>
  <c r="K2191" i="17"/>
  <c r="K2190" i="17"/>
  <c r="K2189" i="17"/>
  <c r="K2188" i="17"/>
  <c r="K2187" i="17"/>
  <c r="K2186" i="17"/>
  <c r="K2185" i="17"/>
  <c r="K2184" i="17"/>
  <c r="K2183" i="17"/>
  <c r="K2182" i="17"/>
  <c r="K2181" i="17"/>
  <c r="K2180" i="17"/>
  <c r="K2179" i="17"/>
  <c r="K2178" i="17"/>
  <c r="K2177" i="17"/>
  <c r="K2176" i="17"/>
  <c r="K2175" i="17"/>
  <c r="K2174" i="17"/>
  <c r="K2173" i="17"/>
  <c r="K2172" i="17"/>
  <c r="K2171" i="17"/>
  <c r="K2170" i="17"/>
  <c r="K2169" i="17"/>
  <c r="K2168" i="17"/>
  <c r="K2167" i="17"/>
  <c r="K2166" i="17"/>
  <c r="K2165" i="17"/>
  <c r="K2164" i="17"/>
  <c r="K2163" i="17"/>
  <c r="K2162" i="17"/>
  <c r="K2161" i="17"/>
  <c r="K2160" i="17"/>
  <c r="K2159" i="17"/>
  <c r="K2158" i="17"/>
  <c r="K2157" i="17"/>
  <c r="K2156" i="17"/>
  <c r="K2155" i="17"/>
  <c r="K2154" i="17"/>
  <c r="K2153" i="17"/>
  <c r="K2152" i="17"/>
  <c r="K2151" i="17"/>
  <c r="K2150" i="17"/>
  <c r="K2149" i="17"/>
  <c r="K2148" i="17"/>
  <c r="K2147" i="17"/>
  <c r="K2146" i="17"/>
  <c r="K2145" i="17"/>
  <c r="K2144" i="17"/>
  <c r="K2143" i="17"/>
  <c r="K2142" i="17"/>
  <c r="K2141" i="17"/>
  <c r="K2140" i="17"/>
  <c r="K2139" i="17"/>
  <c r="K2138" i="17"/>
  <c r="K2137" i="17"/>
  <c r="K2136" i="17"/>
  <c r="K2135" i="17"/>
  <c r="K2134" i="17"/>
  <c r="K2133" i="17"/>
  <c r="K2132" i="17"/>
  <c r="K2131" i="17"/>
  <c r="K2130" i="17"/>
  <c r="K2129" i="17"/>
  <c r="K2128" i="17"/>
  <c r="K2127" i="17"/>
  <c r="K2126" i="17"/>
  <c r="K2125" i="17"/>
  <c r="K2124" i="17"/>
  <c r="K2123" i="17"/>
  <c r="K2122" i="17"/>
  <c r="K2121" i="17"/>
  <c r="K2120" i="17"/>
  <c r="K2119" i="17"/>
  <c r="K2118" i="17"/>
  <c r="K2117" i="17"/>
  <c r="K2116" i="17"/>
  <c r="K2115" i="17"/>
  <c r="K2114" i="17"/>
  <c r="K2113" i="17"/>
  <c r="K2112" i="17"/>
  <c r="K2111" i="17"/>
  <c r="K2110" i="17"/>
  <c r="K2109" i="17"/>
  <c r="K2108" i="17"/>
  <c r="K2107" i="17"/>
  <c r="K2106" i="17"/>
  <c r="K2105" i="17"/>
  <c r="K2104" i="17"/>
  <c r="K2103" i="17"/>
  <c r="K2102" i="17"/>
  <c r="K2101" i="17"/>
  <c r="K2100" i="17"/>
  <c r="K2099" i="17"/>
  <c r="K2098" i="17"/>
  <c r="K2097" i="17"/>
  <c r="K2096" i="17"/>
  <c r="K2095" i="17"/>
  <c r="K2094" i="17"/>
  <c r="K2093" i="17"/>
  <c r="K2092" i="17"/>
  <c r="K2091" i="17"/>
  <c r="K2090" i="17"/>
  <c r="K2089" i="17"/>
  <c r="K2088" i="17"/>
  <c r="K2087" i="17"/>
  <c r="K2086" i="17"/>
  <c r="K2085" i="17"/>
  <c r="K2084" i="17"/>
  <c r="K2083" i="17"/>
  <c r="K2082" i="17"/>
  <c r="K2081" i="17"/>
  <c r="K2080" i="17"/>
  <c r="K2079" i="17"/>
  <c r="K2078" i="17"/>
  <c r="K2077" i="17"/>
  <c r="K2076" i="17"/>
  <c r="K2075" i="17"/>
  <c r="K2074" i="17"/>
  <c r="K2073" i="17"/>
  <c r="K2072" i="17"/>
  <c r="K2071" i="17"/>
  <c r="K2070" i="17"/>
  <c r="K2069" i="17"/>
  <c r="K2068" i="17"/>
  <c r="K2067" i="17"/>
  <c r="K2066" i="17"/>
  <c r="K2065" i="17"/>
  <c r="K2064" i="17"/>
  <c r="K2063" i="17"/>
  <c r="K2062" i="17"/>
  <c r="K2061" i="17"/>
  <c r="K2060" i="17"/>
  <c r="K2059" i="17"/>
  <c r="K2058" i="17"/>
  <c r="K2057" i="17"/>
  <c r="K2056" i="17"/>
  <c r="K2055" i="17"/>
  <c r="K2054" i="17"/>
  <c r="K2053" i="17"/>
  <c r="K2052" i="17"/>
  <c r="K2051" i="17"/>
  <c r="K2050" i="17"/>
  <c r="K2049" i="17"/>
  <c r="K2048" i="17"/>
  <c r="K2047" i="17"/>
  <c r="K2046" i="17"/>
  <c r="K2045" i="17"/>
  <c r="K2044" i="17"/>
  <c r="K2043" i="17"/>
  <c r="K2042" i="17"/>
  <c r="K2041" i="17"/>
  <c r="K2040" i="17"/>
  <c r="K2039" i="17"/>
  <c r="K2038" i="17"/>
  <c r="K2037" i="17"/>
  <c r="K2036" i="17"/>
  <c r="K2035" i="17"/>
  <c r="K2034" i="17"/>
  <c r="K2033" i="17"/>
  <c r="K2032" i="17"/>
  <c r="K2031" i="17"/>
  <c r="K2030" i="17"/>
  <c r="K2029" i="17"/>
  <c r="K2028" i="17"/>
  <c r="K2027" i="17"/>
  <c r="K2026" i="17"/>
  <c r="K2025" i="17"/>
  <c r="K2024" i="17"/>
  <c r="K2023" i="17"/>
  <c r="K2022" i="17"/>
  <c r="K2021" i="17"/>
  <c r="K2020" i="17"/>
  <c r="K2019" i="17"/>
  <c r="K2018" i="17"/>
  <c r="K2017" i="17"/>
  <c r="K2016" i="17"/>
  <c r="K2015" i="17"/>
  <c r="K2014" i="17"/>
  <c r="K2013" i="17"/>
  <c r="K2012" i="17"/>
  <c r="K2011" i="17"/>
  <c r="K2010" i="17"/>
  <c r="K2009" i="17"/>
  <c r="K2008" i="17"/>
  <c r="K2007" i="17"/>
  <c r="K2006" i="17"/>
  <c r="K2005" i="17"/>
  <c r="K2004" i="17"/>
  <c r="K2003" i="17"/>
  <c r="K2002" i="17"/>
  <c r="K2001" i="17"/>
  <c r="K2000" i="17"/>
  <c r="K1999" i="17"/>
  <c r="K1998" i="17"/>
  <c r="K1997" i="17"/>
  <c r="K1996" i="17"/>
  <c r="K1995" i="17"/>
  <c r="K1994" i="17"/>
  <c r="K1993" i="17"/>
  <c r="K1992" i="17"/>
  <c r="K1991" i="17"/>
  <c r="K1990" i="17"/>
  <c r="K1989" i="17"/>
  <c r="K1988" i="17"/>
  <c r="K1987" i="17"/>
  <c r="K1986" i="17"/>
  <c r="K1985" i="17"/>
  <c r="K1984" i="17"/>
  <c r="K1983" i="17"/>
  <c r="K1982" i="17"/>
  <c r="K1981" i="17"/>
  <c r="K1980" i="17"/>
  <c r="K1979" i="17"/>
  <c r="K1978" i="17"/>
  <c r="K1977" i="17"/>
  <c r="K1976" i="17"/>
  <c r="K1975" i="17"/>
  <c r="K1974" i="17"/>
  <c r="K1973" i="17"/>
  <c r="K1972" i="17"/>
  <c r="K1971" i="17"/>
  <c r="K1970" i="17"/>
  <c r="K1969" i="17"/>
  <c r="K1968" i="17"/>
  <c r="K1967" i="17"/>
  <c r="K1966" i="17"/>
  <c r="K1965" i="17"/>
  <c r="K1964" i="17"/>
  <c r="K1963" i="17"/>
  <c r="K1962" i="17"/>
  <c r="K1961" i="17"/>
  <c r="K1960" i="17"/>
  <c r="K1959" i="17"/>
  <c r="K1958" i="17"/>
  <c r="K1957" i="17"/>
  <c r="K1956" i="17"/>
  <c r="K1955" i="17"/>
  <c r="K1954" i="17"/>
  <c r="K1953" i="17"/>
  <c r="K1952" i="17"/>
  <c r="K1951" i="17"/>
  <c r="K1950" i="17"/>
  <c r="K1949" i="17"/>
  <c r="K1948" i="17"/>
  <c r="K1947" i="17"/>
  <c r="K1946" i="17"/>
  <c r="K1945" i="17"/>
  <c r="K1944" i="17"/>
  <c r="K1943" i="17"/>
  <c r="K1942" i="17"/>
  <c r="K1941" i="17"/>
  <c r="K1940" i="17"/>
  <c r="K1939" i="17"/>
  <c r="K1938" i="17"/>
  <c r="K1937" i="17"/>
  <c r="K1936" i="17"/>
  <c r="K1935" i="17"/>
  <c r="K1934" i="17"/>
  <c r="K1933" i="17"/>
  <c r="K1932" i="17"/>
  <c r="K1931" i="17"/>
  <c r="K1930" i="17"/>
  <c r="K1929" i="17"/>
  <c r="K1928" i="17"/>
  <c r="K1927" i="17"/>
  <c r="K1926" i="17"/>
  <c r="K1925" i="17"/>
  <c r="K1924" i="17"/>
  <c r="K1923" i="17"/>
  <c r="K1922" i="17"/>
  <c r="K1921" i="17"/>
  <c r="K1920" i="17"/>
  <c r="K1919" i="17"/>
  <c r="K1918" i="17"/>
  <c r="K1917" i="17"/>
  <c r="K1916" i="17"/>
  <c r="K1915" i="17"/>
  <c r="K1914" i="17"/>
  <c r="K1913" i="17"/>
  <c r="K1912" i="17"/>
  <c r="K1911" i="17"/>
  <c r="K1910" i="17"/>
  <c r="K1909" i="17"/>
  <c r="K1908" i="17"/>
  <c r="K1907" i="17"/>
  <c r="K1906" i="17"/>
  <c r="K1905" i="17"/>
  <c r="K1904" i="17"/>
  <c r="K1903" i="17"/>
  <c r="K1902" i="17"/>
  <c r="K1901" i="17"/>
  <c r="K1900" i="17"/>
  <c r="K1899" i="17"/>
  <c r="K1898" i="17"/>
  <c r="K1897" i="17"/>
  <c r="K1896" i="17"/>
  <c r="K1895" i="17"/>
  <c r="K1894" i="17"/>
  <c r="K1893" i="17"/>
  <c r="K1892" i="17"/>
  <c r="K1891" i="17"/>
  <c r="K1890" i="17"/>
  <c r="K1889" i="17"/>
  <c r="K1888" i="17"/>
  <c r="K1887" i="17"/>
  <c r="K1886" i="17"/>
  <c r="K1885" i="17"/>
  <c r="K1884" i="17"/>
  <c r="K1883" i="17"/>
  <c r="K1882" i="17"/>
  <c r="K1881" i="17"/>
  <c r="K1880" i="17"/>
  <c r="K1879" i="17"/>
  <c r="K1878" i="17"/>
  <c r="K1877" i="17"/>
  <c r="K1876" i="17"/>
  <c r="K1875" i="17"/>
  <c r="K1874" i="17"/>
  <c r="K1873" i="17"/>
  <c r="K1872" i="17"/>
  <c r="K1871" i="17"/>
  <c r="K1870" i="17"/>
  <c r="K1869" i="17"/>
  <c r="K1868" i="17"/>
  <c r="K1867" i="17"/>
  <c r="K1866" i="17"/>
  <c r="K1865" i="17"/>
  <c r="K1864" i="17"/>
  <c r="K1863" i="17"/>
  <c r="K1862" i="17"/>
  <c r="K1861" i="17"/>
  <c r="K1860" i="17"/>
  <c r="K1859" i="17"/>
  <c r="K1858" i="17"/>
  <c r="K1857" i="17"/>
  <c r="K1856" i="17"/>
  <c r="K1855" i="17"/>
  <c r="K1854" i="17"/>
  <c r="K1853" i="17"/>
  <c r="K1852" i="17"/>
  <c r="K1851" i="17"/>
  <c r="K1850" i="17"/>
  <c r="K1849" i="17"/>
  <c r="K1848" i="17"/>
  <c r="K1847" i="17"/>
  <c r="K1846" i="17"/>
  <c r="K1845" i="17"/>
  <c r="K1844" i="17"/>
  <c r="K1843" i="17"/>
  <c r="K1842" i="17"/>
  <c r="K1841" i="17"/>
  <c r="K1840" i="17"/>
  <c r="K1839" i="17"/>
  <c r="K1838" i="17"/>
  <c r="K1837" i="17"/>
  <c r="K1836" i="17"/>
  <c r="K1835" i="17"/>
  <c r="K1834" i="17"/>
  <c r="K1833" i="17"/>
  <c r="K1832" i="17"/>
  <c r="K1831" i="17"/>
  <c r="K1830" i="17"/>
  <c r="K1829" i="17"/>
  <c r="K1828" i="17"/>
  <c r="K1827" i="17"/>
  <c r="K1826" i="17"/>
  <c r="K1825" i="17"/>
  <c r="K1824" i="17"/>
  <c r="K1823" i="17"/>
  <c r="K1822" i="17"/>
  <c r="K1821" i="17"/>
  <c r="K1820" i="17"/>
  <c r="K1819" i="17"/>
  <c r="K1818" i="17"/>
  <c r="K1817" i="17"/>
  <c r="K1816" i="17"/>
  <c r="K1815" i="17"/>
  <c r="K1814" i="17"/>
  <c r="K1813" i="17"/>
  <c r="K1812" i="17"/>
  <c r="K1811" i="17"/>
  <c r="K1810" i="17"/>
  <c r="K1809" i="17"/>
  <c r="K1808" i="17"/>
  <c r="K1807" i="17"/>
  <c r="K1806" i="17"/>
  <c r="K1805" i="17"/>
  <c r="K1804" i="17"/>
  <c r="K1803" i="17"/>
  <c r="K1802" i="17"/>
  <c r="K1801" i="17"/>
  <c r="K1800" i="17"/>
  <c r="K1799" i="17"/>
  <c r="K1798" i="17"/>
  <c r="K1797" i="17"/>
  <c r="K1796" i="17"/>
  <c r="K1795" i="17"/>
  <c r="K1794" i="17"/>
  <c r="K1793" i="17"/>
  <c r="K1792" i="17"/>
  <c r="K1791" i="17"/>
  <c r="K1790" i="17"/>
  <c r="K1789" i="17"/>
  <c r="K1788" i="17"/>
  <c r="K1787" i="17"/>
  <c r="K1786" i="17"/>
  <c r="K1785" i="17"/>
  <c r="K1784" i="17"/>
  <c r="K1783" i="17"/>
  <c r="K1782" i="17"/>
  <c r="K1781" i="17"/>
  <c r="K1780" i="17"/>
  <c r="K1779" i="17"/>
  <c r="K1778" i="17"/>
  <c r="K1777" i="17"/>
  <c r="K1776" i="17"/>
  <c r="K1775" i="17"/>
  <c r="K1774" i="17"/>
  <c r="K1773" i="17"/>
  <c r="K1772" i="17"/>
  <c r="K1771" i="17"/>
  <c r="K1770" i="17"/>
  <c r="K1769" i="17"/>
  <c r="K1768" i="17"/>
  <c r="K1767" i="17"/>
  <c r="K1766" i="17"/>
  <c r="K1765" i="17"/>
  <c r="K1764" i="17"/>
  <c r="K1763" i="17"/>
  <c r="K1762" i="17"/>
  <c r="K1761" i="17"/>
  <c r="K1760" i="17"/>
  <c r="K1759" i="17"/>
  <c r="K1758" i="17"/>
  <c r="K1757" i="17"/>
  <c r="K1756" i="17"/>
  <c r="K1755" i="17"/>
  <c r="K1754" i="17"/>
  <c r="K1753" i="17"/>
  <c r="K1752" i="17"/>
  <c r="K1751" i="17"/>
  <c r="K1750" i="17"/>
  <c r="K1749" i="17"/>
  <c r="K1748" i="17"/>
  <c r="K1747" i="17"/>
  <c r="K1746" i="17"/>
  <c r="K1745" i="17"/>
  <c r="K1744" i="17"/>
  <c r="K1743" i="17"/>
  <c r="K1742" i="17"/>
  <c r="K1741" i="17"/>
  <c r="K1740" i="17"/>
  <c r="K1739" i="17"/>
  <c r="K1738" i="17"/>
  <c r="K1737" i="17"/>
  <c r="K1736" i="17"/>
  <c r="K1735" i="17"/>
  <c r="K1734" i="17"/>
  <c r="K1733" i="17"/>
  <c r="K1732" i="17"/>
  <c r="K1731" i="17"/>
  <c r="K1730" i="17"/>
  <c r="K1729" i="17"/>
  <c r="K1728" i="17"/>
  <c r="K1727" i="17"/>
  <c r="K1726" i="17"/>
  <c r="K1725" i="17"/>
  <c r="K1724" i="17"/>
  <c r="K1723" i="17"/>
  <c r="K1722" i="17"/>
  <c r="K1721" i="17"/>
  <c r="K1720" i="17"/>
  <c r="K1719" i="17"/>
  <c r="K1718" i="17"/>
  <c r="K1717" i="17"/>
  <c r="K1716" i="17"/>
  <c r="K1715" i="17"/>
  <c r="K1714" i="17"/>
  <c r="K1713" i="17"/>
  <c r="K1712" i="17"/>
  <c r="K1711" i="17"/>
  <c r="K1710" i="17"/>
  <c r="K1709" i="17"/>
  <c r="K1708" i="17"/>
  <c r="K1707" i="17"/>
  <c r="K1706" i="17"/>
  <c r="K1705" i="17"/>
  <c r="K1704" i="17"/>
  <c r="K1703" i="17"/>
  <c r="K1702" i="17"/>
  <c r="K1701" i="17"/>
  <c r="K1700" i="17"/>
  <c r="K1699" i="17"/>
  <c r="K1698" i="17"/>
  <c r="K1697" i="17"/>
  <c r="K1696" i="17"/>
  <c r="K1695" i="17"/>
  <c r="K1694" i="17"/>
  <c r="K1693" i="17"/>
  <c r="K1692" i="17"/>
  <c r="K1691" i="17"/>
  <c r="K1690" i="17"/>
  <c r="K1689" i="17"/>
  <c r="K1688" i="17"/>
  <c r="K1687" i="17"/>
  <c r="K1686" i="17"/>
  <c r="K1685" i="17"/>
  <c r="K1684" i="17"/>
  <c r="K1683" i="17"/>
  <c r="K1682" i="17"/>
  <c r="K1681" i="17"/>
  <c r="K1680" i="17"/>
  <c r="K1679" i="17"/>
  <c r="K1678" i="17"/>
  <c r="K1677" i="17"/>
  <c r="K1676" i="17"/>
  <c r="K1675" i="17"/>
  <c r="K1674" i="17"/>
  <c r="K1673" i="17"/>
  <c r="K1672" i="17"/>
  <c r="K1671" i="17"/>
  <c r="K1670" i="17"/>
  <c r="K1669" i="17"/>
  <c r="K1668" i="17"/>
  <c r="K1667" i="17"/>
  <c r="K1666" i="17"/>
  <c r="K1665" i="17"/>
  <c r="K1664" i="17"/>
  <c r="K1663" i="17"/>
  <c r="K1662" i="17"/>
  <c r="K1661" i="17"/>
  <c r="K1660" i="17"/>
  <c r="K1659" i="17"/>
  <c r="K1658" i="17"/>
  <c r="K1657" i="17"/>
  <c r="K1656" i="17"/>
  <c r="K1655" i="17"/>
  <c r="K1654" i="17"/>
  <c r="K1653" i="17"/>
  <c r="K1652" i="17"/>
  <c r="K1651" i="17"/>
  <c r="K1650" i="17"/>
  <c r="K1649" i="17"/>
  <c r="K1648" i="17"/>
  <c r="K1647" i="17"/>
  <c r="K1646" i="17"/>
  <c r="K1645" i="17"/>
  <c r="K1644" i="17"/>
  <c r="K1643" i="17"/>
  <c r="K1642" i="17"/>
  <c r="K1641" i="17"/>
  <c r="K1640" i="17"/>
  <c r="K1639" i="17"/>
  <c r="K1638" i="17"/>
  <c r="K1637" i="17"/>
  <c r="K1636" i="17"/>
  <c r="K1635" i="17"/>
  <c r="K1634" i="17"/>
  <c r="K1633" i="17"/>
  <c r="K1632" i="17"/>
  <c r="K1631" i="17"/>
  <c r="K1630" i="17"/>
  <c r="K1629" i="17"/>
  <c r="K1628" i="17"/>
  <c r="K1627" i="17"/>
  <c r="K1626" i="17"/>
  <c r="K1625" i="17"/>
  <c r="K1624" i="17"/>
  <c r="K1623" i="17"/>
  <c r="K1622" i="17"/>
  <c r="K1621" i="17"/>
  <c r="K1620" i="17"/>
  <c r="K1619" i="17"/>
  <c r="K1618" i="17"/>
  <c r="K1617" i="17"/>
  <c r="K1616" i="17"/>
  <c r="K1615" i="17"/>
  <c r="K1614" i="17"/>
  <c r="K1613" i="17"/>
  <c r="K1612" i="17"/>
  <c r="K1611" i="17"/>
  <c r="K1610" i="17"/>
  <c r="K1609" i="17"/>
  <c r="K1608" i="17"/>
  <c r="K1607" i="17"/>
  <c r="K1606" i="17"/>
  <c r="K1605" i="17"/>
  <c r="K1604" i="17"/>
  <c r="K1603" i="17"/>
  <c r="K1602" i="17"/>
  <c r="K1601" i="17"/>
  <c r="K1600" i="17"/>
  <c r="K1599" i="17"/>
  <c r="K1598" i="17"/>
  <c r="K1597" i="17"/>
  <c r="K1596" i="17"/>
  <c r="K1595" i="17"/>
  <c r="K1594" i="17"/>
  <c r="K1593" i="17"/>
  <c r="K1592" i="17"/>
  <c r="K1591" i="17"/>
  <c r="K1590" i="17"/>
  <c r="K1589" i="17"/>
  <c r="K1588" i="17"/>
  <c r="K1587" i="17"/>
  <c r="K1586" i="17"/>
  <c r="K1585" i="17"/>
  <c r="K1584" i="17"/>
  <c r="K1583" i="17"/>
  <c r="K1582" i="17"/>
  <c r="K1581" i="17"/>
  <c r="K1580" i="17"/>
  <c r="K1579" i="17"/>
  <c r="K1578" i="17"/>
  <c r="K1577" i="17"/>
  <c r="K1576" i="17"/>
  <c r="K1575" i="17"/>
  <c r="K1574" i="17"/>
  <c r="K1573" i="17"/>
  <c r="K1572" i="17"/>
  <c r="K1571" i="17"/>
  <c r="K1570" i="17"/>
  <c r="K1569" i="17"/>
  <c r="K1568" i="17"/>
  <c r="K1567" i="17"/>
  <c r="K1566" i="17"/>
  <c r="K1565" i="17"/>
  <c r="K1564" i="17"/>
  <c r="K1563" i="17"/>
  <c r="K1562" i="17"/>
  <c r="K1561" i="17"/>
  <c r="K1560" i="17"/>
  <c r="K1559" i="17"/>
  <c r="K1558" i="17"/>
  <c r="K1557" i="17"/>
  <c r="K1556" i="17"/>
  <c r="K1555" i="17"/>
  <c r="K1554" i="17"/>
  <c r="K1553" i="17"/>
  <c r="K1552" i="17"/>
  <c r="K1551" i="17"/>
  <c r="K1550" i="17"/>
  <c r="K1549" i="17"/>
  <c r="K1548" i="17"/>
  <c r="K1547" i="17"/>
  <c r="K1546" i="17"/>
  <c r="K1545" i="17"/>
  <c r="K1544" i="17"/>
  <c r="K1543" i="17"/>
  <c r="K1542" i="17"/>
  <c r="K1541" i="17"/>
  <c r="K1540" i="17"/>
  <c r="K1539" i="17"/>
  <c r="K1538" i="17"/>
  <c r="K1537" i="17"/>
  <c r="K1536" i="17"/>
  <c r="K1535" i="17"/>
  <c r="K1534" i="17"/>
  <c r="K1533" i="17"/>
  <c r="K1532" i="17"/>
  <c r="K1531" i="17"/>
  <c r="K1530" i="17"/>
  <c r="K1529" i="17"/>
  <c r="K1528" i="17"/>
  <c r="K1527" i="17"/>
  <c r="K1526" i="17"/>
  <c r="K1525" i="17"/>
  <c r="K1524" i="17"/>
  <c r="K1523" i="17"/>
  <c r="K1522" i="17"/>
  <c r="K1521" i="17"/>
  <c r="K1520" i="17"/>
  <c r="K1519" i="17"/>
  <c r="K1518" i="17"/>
  <c r="K1517" i="17"/>
  <c r="K1516" i="17"/>
  <c r="K1515" i="17"/>
  <c r="K1514" i="17"/>
  <c r="K1513" i="17"/>
  <c r="K1512" i="17"/>
  <c r="K1511" i="17"/>
  <c r="K1510" i="17"/>
  <c r="K1509" i="17"/>
  <c r="K1508" i="17"/>
  <c r="K1507" i="17"/>
  <c r="K1506" i="17"/>
  <c r="K1505" i="17"/>
  <c r="K1504" i="17"/>
  <c r="K1503" i="17"/>
  <c r="K1502" i="17"/>
  <c r="K1501" i="17"/>
  <c r="K1500" i="17"/>
  <c r="K1499" i="17"/>
  <c r="K1498" i="17"/>
  <c r="K1497" i="17"/>
  <c r="K1496" i="17"/>
  <c r="K1495" i="17"/>
  <c r="K1494" i="17"/>
  <c r="K1493" i="17"/>
  <c r="K1492" i="17"/>
  <c r="K1491" i="17"/>
  <c r="K1490" i="17"/>
  <c r="K1489" i="17"/>
  <c r="K1488" i="17"/>
  <c r="K1487" i="17"/>
  <c r="K1486" i="17"/>
  <c r="K1485" i="17"/>
  <c r="K1484" i="17"/>
  <c r="K1483" i="17"/>
  <c r="K1482" i="17"/>
  <c r="K1481" i="17"/>
  <c r="K1480" i="17"/>
  <c r="K1479" i="17"/>
  <c r="K1478" i="17"/>
  <c r="K1477" i="17"/>
  <c r="K1476" i="17"/>
  <c r="K1475" i="17"/>
  <c r="K1474" i="17"/>
  <c r="K1473" i="17"/>
  <c r="K1472" i="17"/>
  <c r="K1471" i="17"/>
  <c r="K1470" i="17"/>
  <c r="K1469" i="17"/>
  <c r="K1468" i="17"/>
  <c r="K1467" i="17"/>
  <c r="K1466" i="17"/>
  <c r="K1465" i="17"/>
  <c r="K1464" i="17"/>
  <c r="K1463" i="17"/>
  <c r="K1462" i="17"/>
  <c r="K1461" i="17"/>
  <c r="K1460" i="17"/>
  <c r="K1459" i="17"/>
  <c r="K1458" i="17"/>
  <c r="K1457" i="17"/>
  <c r="K1456" i="17"/>
  <c r="K1455" i="17"/>
  <c r="K1454" i="17"/>
  <c r="K1453" i="17"/>
  <c r="K1452" i="17"/>
  <c r="K1451" i="17"/>
  <c r="K1450" i="17"/>
  <c r="K1449" i="17"/>
  <c r="K1448" i="17"/>
  <c r="K1447" i="17"/>
  <c r="K1446" i="17"/>
  <c r="K1445" i="17"/>
  <c r="K1444" i="17"/>
  <c r="K1443" i="17"/>
  <c r="K1442" i="17"/>
  <c r="K1441" i="17"/>
  <c r="K1440" i="17"/>
  <c r="K1439" i="17"/>
  <c r="K1438" i="17"/>
  <c r="K1437" i="17"/>
  <c r="K1436" i="17"/>
  <c r="K1435" i="17"/>
  <c r="K1434" i="17"/>
  <c r="K1433" i="17"/>
  <c r="K1432" i="17"/>
  <c r="K1431" i="17"/>
  <c r="K1430" i="17"/>
  <c r="K1429" i="17"/>
  <c r="K1428" i="17"/>
  <c r="K1427" i="17"/>
  <c r="K1426" i="17"/>
  <c r="K1425" i="17"/>
  <c r="K1424" i="17"/>
  <c r="K1423" i="17"/>
  <c r="K1422" i="17"/>
  <c r="K1421" i="17"/>
  <c r="K1420" i="17"/>
  <c r="K1419" i="17"/>
  <c r="K1418" i="17"/>
  <c r="K1417" i="17"/>
  <c r="K1416" i="17"/>
  <c r="K1415" i="17"/>
  <c r="K1414" i="17"/>
  <c r="K1413" i="17"/>
  <c r="K1412" i="17"/>
  <c r="K1411" i="17"/>
  <c r="K1410" i="17"/>
  <c r="K1409" i="17"/>
  <c r="K1408" i="17"/>
  <c r="K1407" i="17"/>
  <c r="K1406" i="17"/>
  <c r="K1405" i="17"/>
  <c r="K1404" i="17"/>
  <c r="K1403" i="17"/>
  <c r="K1402" i="17"/>
  <c r="K1401" i="17"/>
  <c r="K1400" i="17"/>
  <c r="K1399" i="17"/>
  <c r="K1398" i="17"/>
  <c r="K1397" i="17"/>
  <c r="K1396" i="17"/>
  <c r="K1395" i="17"/>
  <c r="K1394" i="17"/>
  <c r="K1393" i="17"/>
  <c r="K1392" i="17"/>
  <c r="K1391" i="17"/>
  <c r="K1390" i="17"/>
  <c r="K1389" i="17"/>
  <c r="K1388" i="17"/>
  <c r="K1387" i="17"/>
  <c r="K1386" i="17"/>
  <c r="K1385" i="17"/>
  <c r="K1384" i="17"/>
  <c r="K1383" i="17"/>
  <c r="K1382" i="17"/>
  <c r="K1381" i="17"/>
  <c r="K1380" i="17"/>
  <c r="K1379" i="17"/>
  <c r="K1378" i="17"/>
  <c r="K1377" i="17"/>
  <c r="K1376" i="17"/>
  <c r="K1375" i="17"/>
  <c r="K1374" i="17"/>
  <c r="K1373" i="17"/>
  <c r="K1372" i="17"/>
  <c r="K1371" i="17"/>
  <c r="K1370" i="17"/>
  <c r="K1369" i="17"/>
  <c r="K1368" i="17"/>
  <c r="K1367" i="17"/>
  <c r="K1366" i="17"/>
  <c r="K1365" i="17"/>
  <c r="K1364" i="17"/>
  <c r="K1363" i="17"/>
  <c r="K1362" i="17"/>
  <c r="K1361" i="17"/>
  <c r="K1360" i="17"/>
  <c r="K1359" i="17"/>
  <c r="K1358" i="17"/>
  <c r="K1357" i="17"/>
  <c r="K1356" i="17"/>
  <c r="K1355" i="17"/>
  <c r="K1354" i="17"/>
  <c r="K1353" i="17"/>
  <c r="K1352" i="17"/>
  <c r="K1351" i="17"/>
  <c r="K1350" i="17"/>
  <c r="K1349" i="17"/>
  <c r="K1348" i="17"/>
  <c r="K1347" i="17"/>
  <c r="K1346" i="17"/>
  <c r="K1345" i="17"/>
  <c r="K1344" i="17"/>
  <c r="K1343" i="17"/>
  <c r="K1342" i="17"/>
  <c r="K1341" i="17"/>
  <c r="K1340" i="17"/>
  <c r="K1339" i="17"/>
  <c r="K1338" i="17"/>
  <c r="K1337" i="17"/>
  <c r="K1336" i="17"/>
  <c r="K1335" i="17"/>
  <c r="K1334" i="17"/>
  <c r="K1333" i="17"/>
  <c r="K1332" i="17"/>
  <c r="K1331" i="17"/>
  <c r="K1330" i="17"/>
  <c r="K1329" i="17"/>
  <c r="K1328" i="17"/>
  <c r="K1327" i="17"/>
  <c r="K1326" i="17"/>
  <c r="K1325" i="17"/>
  <c r="K1324" i="17"/>
  <c r="K1323" i="17"/>
  <c r="K1322" i="17"/>
  <c r="K1321" i="17"/>
  <c r="K1320" i="17"/>
  <c r="K1319" i="17"/>
  <c r="K1318" i="17"/>
  <c r="K1317" i="17"/>
  <c r="K1316" i="17"/>
  <c r="K1315" i="17"/>
  <c r="K1314" i="17"/>
  <c r="K1313" i="17"/>
  <c r="K1312" i="17"/>
  <c r="K1311" i="17"/>
  <c r="K1310" i="17"/>
  <c r="K1309" i="17"/>
  <c r="K1308" i="17"/>
  <c r="K1307" i="17"/>
  <c r="K1306" i="17"/>
  <c r="K1305" i="17"/>
  <c r="K1304" i="17"/>
  <c r="K1303" i="17"/>
  <c r="K1302" i="17"/>
  <c r="K1301" i="17"/>
  <c r="K1300" i="17"/>
  <c r="K1299" i="17"/>
  <c r="K1298" i="17"/>
  <c r="K1297" i="17"/>
  <c r="K1296" i="17"/>
  <c r="K1295" i="17"/>
  <c r="K1294" i="17"/>
  <c r="K1293" i="17"/>
  <c r="K1292" i="17"/>
  <c r="K1291" i="17"/>
  <c r="K1290" i="17"/>
  <c r="K1289" i="17"/>
  <c r="K1288" i="17"/>
  <c r="K1287" i="17"/>
  <c r="K1286" i="17"/>
  <c r="K1285" i="17"/>
  <c r="K1284" i="17"/>
  <c r="K1283" i="17"/>
  <c r="K1282" i="17"/>
  <c r="K1281" i="17"/>
  <c r="K1280" i="17"/>
  <c r="K1279" i="17"/>
  <c r="K1278" i="17"/>
  <c r="K1277" i="17"/>
  <c r="K1276" i="17"/>
  <c r="K1275" i="17"/>
  <c r="K1274" i="17"/>
  <c r="K1273" i="17"/>
  <c r="K1272" i="17"/>
  <c r="K1271" i="17"/>
  <c r="K1270" i="17"/>
  <c r="K1269" i="17"/>
  <c r="K1268" i="17"/>
  <c r="K1267" i="17"/>
  <c r="K1266" i="17"/>
  <c r="K1265" i="17"/>
  <c r="K1264" i="17"/>
  <c r="K1263" i="17"/>
  <c r="K1262" i="17"/>
  <c r="K1261" i="17"/>
  <c r="K1260" i="17"/>
  <c r="K1259" i="17"/>
  <c r="K1258" i="17"/>
  <c r="K1257" i="17"/>
  <c r="K1256" i="17"/>
  <c r="K1255" i="17"/>
  <c r="K1254" i="17"/>
  <c r="K1253" i="17"/>
  <c r="K1252" i="17"/>
  <c r="K1251" i="17"/>
  <c r="K1250" i="17"/>
  <c r="K1249" i="17"/>
  <c r="K1248" i="17"/>
  <c r="K1247" i="17"/>
  <c r="K1246" i="17"/>
  <c r="K1245" i="17"/>
  <c r="K1244" i="17"/>
  <c r="K1243" i="17"/>
  <c r="K1242" i="17"/>
  <c r="K1241" i="17"/>
  <c r="K1240" i="17"/>
  <c r="K1239" i="17"/>
  <c r="K1238" i="17"/>
  <c r="K1237" i="17"/>
  <c r="K1236" i="17"/>
  <c r="K1235" i="17"/>
  <c r="K1234" i="17"/>
  <c r="K1233" i="17"/>
  <c r="K1232" i="17"/>
  <c r="K1231" i="17"/>
  <c r="K1230" i="17"/>
  <c r="K1229" i="17"/>
  <c r="K1228" i="17"/>
  <c r="K1227" i="17"/>
  <c r="K1226" i="17"/>
  <c r="K1225" i="17"/>
  <c r="K1224" i="17"/>
  <c r="K1223" i="17"/>
  <c r="K1222" i="17"/>
  <c r="K1221" i="17"/>
  <c r="K1220" i="17"/>
  <c r="K1219" i="17"/>
  <c r="K1218" i="17"/>
  <c r="K1217" i="17"/>
  <c r="K1216" i="17"/>
  <c r="K1215" i="17"/>
  <c r="K1214" i="17"/>
  <c r="K1213" i="17"/>
  <c r="K1212" i="17"/>
  <c r="K1211" i="17"/>
  <c r="K1210" i="17"/>
  <c r="K1209" i="17"/>
  <c r="K1208" i="17"/>
  <c r="K1207" i="17"/>
  <c r="K1206" i="17"/>
  <c r="K1205" i="17"/>
  <c r="K1204" i="17"/>
  <c r="K1203" i="17"/>
  <c r="K1202" i="17"/>
  <c r="K1201" i="17"/>
  <c r="K1200" i="17"/>
  <c r="K1199" i="17"/>
  <c r="K1198" i="17"/>
  <c r="K1197" i="17"/>
  <c r="K1196" i="17"/>
  <c r="K1195" i="17"/>
  <c r="K1194" i="17"/>
  <c r="K1193" i="17"/>
  <c r="K1192" i="17"/>
  <c r="K1191" i="17"/>
  <c r="K1190" i="17"/>
  <c r="K1189" i="17"/>
  <c r="K1188" i="17"/>
  <c r="K1187" i="17"/>
  <c r="K1186" i="17"/>
  <c r="K1185" i="17"/>
  <c r="K1184" i="17"/>
  <c r="K1183" i="17"/>
  <c r="K1182" i="17"/>
  <c r="K1181" i="17"/>
  <c r="K1180" i="17"/>
  <c r="K1179" i="17"/>
  <c r="K1178" i="17"/>
  <c r="K1177" i="17"/>
  <c r="K1176" i="17"/>
  <c r="K1175" i="17"/>
  <c r="K1174" i="17"/>
  <c r="K1173" i="17"/>
  <c r="K1172" i="17"/>
  <c r="K1171" i="17"/>
  <c r="K1170" i="17"/>
  <c r="K1169" i="17"/>
  <c r="K1168" i="17"/>
  <c r="K1167" i="17"/>
  <c r="K1166" i="17"/>
  <c r="K1165" i="17"/>
  <c r="K1164" i="17"/>
  <c r="K1163" i="17"/>
  <c r="K1162" i="17"/>
  <c r="K1161" i="17"/>
  <c r="K1160" i="17"/>
  <c r="K1159" i="17"/>
  <c r="K1158" i="17"/>
  <c r="K1157" i="17"/>
  <c r="K1156" i="17"/>
  <c r="K1155" i="17"/>
  <c r="K1154" i="17"/>
  <c r="K1153" i="17"/>
  <c r="K1152" i="17"/>
  <c r="K1151" i="17"/>
  <c r="K1150" i="17"/>
  <c r="K1149" i="17"/>
  <c r="K1148" i="17"/>
  <c r="K1147" i="17"/>
  <c r="K1146" i="17"/>
  <c r="K1145" i="17"/>
  <c r="K1144" i="17"/>
  <c r="K1143" i="17"/>
  <c r="K1142" i="17"/>
  <c r="K1141" i="17"/>
  <c r="K1140" i="17"/>
  <c r="K1139" i="17"/>
  <c r="K1138" i="17"/>
  <c r="K1137" i="17"/>
  <c r="K1136" i="17"/>
  <c r="K1135" i="17"/>
  <c r="K1134" i="17"/>
  <c r="K1133" i="17"/>
  <c r="K1132" i="17"/>
  <c r="K1131" i="17"/>
  <c r="K1130" i="17"/>
  <c r="K1129" i="17"/>
  <c r="K1128" i="17"/>
  <c r="K1127" i="17"/>
  <c r="K1126" i="17"/>
  <c r="K1125" i="17"/>
  <c r="K1124" i="17"/>
  <c r="K1123" i="17"/>
  <c r="K1122" i="17"/>
  <c r="K1121" i="17"/>
  <c r="K1120" i="17"/>
  <c r="K1119" i="17"/>
  <c r="K1118" i="17"/>
  <c r="K1117" i="17"/>
  <c r="K1116" i="17"/>
  <c r="K1115" i="17"/>
  <c r="K1114" i="17"/>
  <c r="K1113" i="17"/>
  <c r="K1112" i="17"/>
  <c r="K1111" i="17"/>
  <c r="K1110" i="17"/>
  <c r="K1109" i="17"/>
  <c r="K1108" i="17"/>
  <c r="K1107" i="17"/>
  <c r="K1106" i="17"/>
  <c r="K1105" i="17"/>
  <c r="K1104" i="17"/>
  <c r="K1103" i="17"/>
  <c r="K1102" i="17"/>
  <c r="K1101" i="17"/>
  <c r="K1100" i="17"/>
  <c r="K1099" i="17"/>
  <c r="K1098" i="17"/>
  <c r="K1097" i="17"/>
  <c r="K1096" i="17"/>
  <c r="K1095" i="17"/>
  <c r="K1094" i="17"/>
  <c r="K1093" i="17"/>
  <c r="K1092" i="17"/>
  <c r="K1091" i="17"/>
  <c r="K1090" i="17"/>
  <c r="K1089" i="17"/>
  <c r="K1088" i="17"/>
  <c r="K1087" i="17"/>
  <c r="K1086" i="17"/>
  <c r="K1085" i="17"/>
  <c r="K1084" i="17"/>
  <c r="K1083" i="17"/>
  <c r="K1082" i="17"/>
  <c r="K1081" i="17"/>
  <c r="K1080" i="17"/>
  <c r="K1079" i="17"/>
  <c r="K1078" i="17"/>
  <c r="K1077" i="17"/>
  <c r="K1076" i="17"/>
  <c r="K1075" i="17"/>
  <c r="K1074" i="17"/>
  <c r="K1073" i="17"/>
  <c r="K1072" i="17"/>
  <c r="K1071" i="17"/>
  <c r="K1070" i="17"/>
  <c r="K1069" i="17"/>
  <c r="K1068" i="17"/>
  <c r="K1067" i="17"/>
  <c r="K1066" i="17"/>
  <c r="K1065" i="17"/>
  <c r="K1064" i="17"/>
  <c r="K1063" i="17"/>
  <c r="K1062" i="17"/>
  <c r="K1061" i="17"/>
  <c r="K1060" i="17"/>
  <c r="K1059" i="17"/>
  <c r="K1058" i="17"/>
  <c r="K1057" i="17"/>
  <c r="K1056" i="17"/>
  <c r="K1055" i="17"/>
  <c r="K1054" i="17"/>
  <c r="K1053" i="17"/>
  <c r="K1052" i="17"/>
  <c r="K1051" i="17"/>
  <c r="K1050" i="17"/>
  <c r="K1049" i="17"/>
  <c r="K1048" i="17"/>
  <c r="K1047" i="17"/>
  <c r="K1046" i="17"/>
  <c r="K1045" i="17"/>
  <c r="K1044" i="17"/>
  <c r="K1043" i="17"/>
  <c r="K1042" i="17"/>
  <c r="K1041" i="17"/>
  <c r="K1040" i="17"/>
  <c r="K1039" i="17"/>
  <c r="K1038" i="17"/>
  <c r="K1037" i="17"/>
  <c r="K1036" i="17"/>
  <c r="K1035" i="17"/>
  <c r="K1034" i="17"/>
  <c r="K1033" i="17"/>
  <c r="K1032" i="17"/>
  <c r="K1031" i="17"/>
  <c r="K1030" i="17"/>
  <c r="K1029" i="17"/>
  <c r="K1028" i="17"/>
  <c r="K1027" i="17"/>
  <c r="K1026" i="17"/>
  <c r="K1025" i="17"/>
  <c r="K1024" i="17"/>
  <c r="K1023" i="17"/>
  <c r="K1022" i="17"/>
  <c r="K1021" i="17"/>
  <c r="K1020" i="17"/>
  <c r="K1019" i="17"/>
  <c r="K1018" i="17"/>
  <c r="K1017" i="17"/>
  <c r="K1016" i="17"/>
  <c r="K1015" i="17"/>
  <c r="K1014" i="17"/>
  <c r="K1013" i="17"/>
  <c r="K1012" i="17"/>
  <c r="K1011" i="17"/>
  <c r="K1010" i="17"/>
  <c r="K1009" i="17"/>
  <c r="K1008" i="17"/>
  <c r="K1007" i="17"/>
  <c r="K1006" i="17"/>
  <c r="K1005" i="17"/>
  <c r="K1004" i="17"/>
  <c r="K1003" i="17"/>
  <c r="K1002" i="17"/>
  <c r="K1001" i="17"/>
  <c r="K1000" i="17"/>
  <c r="K999" i="17"/>
  <c r="K998" i="17"/>
  <c r="K997" i="17"/>
  <c r="K996" i="17"/>
  <c r="K995" i="17"/>
  <c r="K994" i="17"/>
  <c r="K993" i="17"/>
  <c r="K992" i="17"/>
  <c r="K991" i="17"/>
  <c r="K990" i="17"/>
  <c r="K989" i="17"/>
  <c r="K988" i="17"/>
  <c r="K987" i="17"/>
  <c r="K986" i="17"/>
  <c r="K985" i="17"/>
  <c r="K984" i="17"/>
  <c r="K983" i="17"/>
  <c r="K982" i="17"/>
  <c r="K981" i="17"/>
  <c r="K980" i="17"/>
  <c r="K979" i="17"/>
  <c r="K978" i="17"/>
  <c r="K977" i="17"/>
  <c r="K976" i="17"/>
  <c r="K975" i="17"/>
  <c r="K974" i="17"/>
  <c r="K973" i="17"/>
  <c r="K972" i="17"/>
  <c r="K971" i="17"/>
  <c r="K970" i="17"/>
  <c r="K969" i="17"/>
  <c r="K968" i="17"/>
  <c r="K967" i="17"/>
  <c r="K966" i="17"/>
  <c r="K965" i="17"/>
  <c r="K964" i="17"/>
  <c r="K963" i="17"/>
  <c r="K962" i="17"/>
  <c r="K961" i="17"/>
  <c r="K960" i="17"/>
  <c r="K959" i="17"/>
  <c r="K958" i="17"/>
  <c r="K957" i="17"/>
  <c r="K956" i="17"/>
  <c r="K955" i="17"/>
  <c r="K954" i="17"/>
  <c r="K953" i="17"/>
  <c r="K952" i="17"/>
  <c r="K951" i="17"/>
  <c r="K950" i="17"/>
  <c r="K949" i="17"/>
  <c r="K948" i="17"/>
  <c r="K947" i="17"/>
  <c r="K946" i="17"/>
  <c r="K945" i="17"/>
  <c r="K944" i="17"/>
  <c r="K943" i="17"/>
  <c r="K942" i="17"/>
  <c r="K941" i="17"/>
  <c r="K940" i="17"/>
  <c r="K939" i="17"/>
  <c r="K938" i="17"/>
  <c r="K937" i="17"/>
  <c r="K936" i="17"/>
  <c r="K935" i="17"/>
  <c r="K934" i="17"/>
  <c r="K933" i="17"/>
  <c r="K932" i="17"/>
  <c r="K931" i="17"/>
  <c r="K930" i="17"/>
  <c r="K929" i="17"/>
  <c r="K928" i="17"/>
  <c r="K927" i="17"/>
  <c r="K926" i="17"/>
  <c r="K925" i="17"/>
  <c r="K924" i="17"/>
  <c r="K923" i="17"/>
  <c r="K922" i="17"/>
  <c r="K921" i="17"/>
  <c r="K920" i="17"/>
  <c r="K919" i="17"/>
  <c r="K918" i="17"/>
  <c r="K917" i="17"/>
  <c r="K916" i="17"/>
  <c r="K915" i="17"/>
  <c r="K914" i="17"/>
  <c r="K913" i="17"/>
  <c r="K912" i="17"/>
  <c r="K911" i="17"/>
  <c r="K910" i="17"/>
  <c r="K909" i="17"/>
  <c r="K908" i="17"/>
  <c r="K907" i="17"/>
  <c r="K906" i="17"/>
  <c r="K905" i="17"/>
  <c r="K904" i="17"/>
  <c r="K903" i="17"/>
  <c r="K902" i="17"/>
  <c r="K901" i="17"/>
  <c r="K900" i="17"/>
  <c r="K899" i="17"/>
  <c r="K898" i="17"/>
  <c r="K897" i="17"/>
  <c r="K896" i="17"/>
  <c r="K895" i="17"/>
  <c r="K894" i="17"/>
  <c r="K893" i="17"/>
  <c r="K892" i="17"/>
  <c r="K891" i="17"/>
  <c r="K890" i="17"/>
  <c r="K889" i="17"/>
  <c r="K888" i="17"/>
  <c r="K887" i="17"/>
  <c r="K886" i="17"/>
  <c r="K885" i="17"/>
  <c r="K884" i="17"/>
  <c r="K883" i="17"/>
  <c r="K882" i="17"/>
  <c r="K881" i="17"/>
  <c r="K880" i="17"/>
  <c r="K879" i="17"/>
  <c r="K878" i="17"/>
  <c r="K877" i="17"/>
  <c r="K876" i="17"/>
  <c r="K875" i="17"/>
  <c r="K874" i="17"/>
  <c r="K873" i="17"/>
  <c r="K872" i="17"/>
  <c r="K871" i="17"/>
  <c r="K870" i="17"/>
  <c r="K869" i="17"/>
  <c r="K868" i="17"/>
  <c r="K867" i="17"/>
  <c r="K866" i="17"/>
  <c r="K865" i="17"/>
  <c r="K864" i="17"/>
  <c r="K863" i="17"/>
  <c r="K862" i="17"/>
  <c r="K861" i="17"/>
  <c r="K860" i="17"/>
  <c r="K859" i="17"/>
  <c r="K858" i="17"/>
  <c r="K857" i="17"/>
  <c r="K856" i="17"/>
  <c r="K855" i="17"/>
  <c r="K854" i="17"/>
  <c r="K853" i="17"/>
  <c r="K852" i="17"/>
  <c r="K851" i="17"/>
  <c r="K850" i="17"/>
  <c r="K849" i="17"/>
  <c r="K848" i="17"/>
  <c r="K847" i="17"/>
  <c r="K846" i="17"/>
  <c r="K845" i="17"/>
  <c r="K844" i="17"/>
  <c r="K843" i="17"/>
  <c r="K842" i="17"/>
  <c r="K841" i="17"/>
  <c r="K840" i="17"/>
  <c r="K839" i="17"/>
  <c r="K838" i="17"/>
  <c r="K837" i="17"/>
  <c r="K836" i="17"/>
  <c r="K835" i="17"/>
  <c r="K834" i="17"/>
  <c r="K833" i="17"/>
  <c r="K832" i="17"/>
  <c r="K831" i="17"/>
  <c r="K830" i="17"/>
  <c r="K829" i="17"/>
  <c r="K828" i="17"/>
  <c r="K827" i="17"/>
  <c r="K826" i="17"/>
  <c r="K825" i="17"/>
  <c r="K824" i="17"/>
  <c r="K823" i="17"/>
  <c r="K822" i="17"/>
  <c r="K821" i="17"/>
  <c r="K820" i="17"/>
  <c r="K819" i="17"/>
  <c r="K818" i="17"/>
  <c r="K817" i="17"/>
  <c r="K816" i="17"/>
  <c r="K815" i="17"/>
  <c r="K814" i="17"/>
  <c r="K813" i="17"/>
  <c r="K812" i="17"/>
  <c r="K811" i="17"/>
  <c r="K810" i="17"/>
  <c r="K809" i="17"/>
  <c r="K808" i="17"/>
  <c r="K807" i="17"/>
  <c r="K806" i="17"/>
  <c r="K805" i="17"/>
  <c r="K804" i="17"/>
  <c r="K803" i="17"/>
  <c r="K802" i="17"/>
  <c r="K801" i="17"/>
  <c r="K800" i="17"/>
  <c r="K799" i="17"/>
  <c r="K798" i="17"/>
  <c r="K797" i="17"/>
  <c r="K796" i="17"/>
  <c r="K795" i="17"/>
  <c r="K794" i="17"/>
  <c r="K793" i="17"/>
  <c r="K792" i="17"/>
  <c r="K791" i="17"/>
  <c r="K790" i="17"/>
  <c r="K789" i="17"/>
  <c r="K788" i="17"/>
  <c r="K787" i="17"/>
  <c r="K786" i="17"/>
  <c r="K785" i="17"/>
  <c r="K784" i="17"/>
  <c r="K783" i="17"/>
  <c r="K782" i="17"/>
  <c r="K781" i="17"/>
  <c r="K780" i="17"/>
  <c r="K779" i="17"/>
  <c r="K778" i="17"/>
  <c r="K777" i="17"/>
  <c r="K776" i="17"/>
  <c r="K775" i="17"/>
  <c r="K774" i="17"/>
  <c r="K773" i="17"/>
  <c r="K772" i="17"/>
  <c r="K771" i="17"/>
  <c r="K770" i="17"/>
  <c r="K769" i="17"/>
  <c r="K768" i="17"/>
  <c r="K767" i="17"/>
  <c r="K766" i="17"/>
  <c r="K765" i="17"/>
  <c r="K764" i="17"/>
  <c r="K763" i="17"/>
  <c r="K762" i="17"/>
  <c r="K761" i="17"/>
  <c r="K760" i="17"/>
  <c r="K759" i="17"/>
  <c r="K758" i="17"/>
  <c r="K757" i="17"/>
  <c r="K756" i="17"/>
  <c r="K755" i="17"/>
  <c r="K754" i="17"/>
  <c r="K753" i="17"/>
  <c r="K752" i="17"/>
  <c r="K751" i="17"/>
  <c r="K750" i="17"/>
  <c r="K749" i="17"/>
  <c r="K748" i="17"/>
  <c r="K747" i="17"/>
  <c r="K746" i="17"/>
  <c r="K745" i="17"/>
  <c r="K744" i="17"/>
  <c r="K743" i="17"/>
  <c r="K742" i="17"/>
  <c r="K741" i="17"/>
  <c r="K740" i="17"/>
  <c r="K739" i="17"/>
  <c r="K738" i="17"/>
  <c r="K737" i="17"/>
  <c r="K736" i="17"/>
  <c r="K735" i="17"/>
  <c r="K734" i="17"/>
  <c r="K733" i="17"/>
  <c r="K732" i="17"/>
  <c r="K731" i="17"/>
  <c r="K730" i="17"/>
  <c r="K729" i="17"/>
  <c r="K728" i="17"/>
  <c r="K727" i="17"/>
  <c r="K726" i="17"/>
  <c r="K725" i="17"/>
  <c r="K724" i="17"/>
  <c r="K723" i="17"/>
  <c r="K722" i="17"/>
  <c r="K721" i="17"/>
  <c r="K720" i="17"/>
  <c r="K719" i="17"/>
  <c r="K718" i="17"/>
  <c r="K717" i="17"/>
  <c r="K716" i="17"/>
  <c r="K715" i="17"/>
  <c r="K714" i="17"/>
  <c r="K713" i="17"/>
  <c r="K712" i="17"/>
  <c r="K711" i="17"/>
  <c r="K710" i="17"/>
  <c r="K709" i="17"/>
  <c r="K708" i="17"/>
  <c r="K707" i="17"/>
  <c r="K706" i="17"/>
  <c r="K705" i="17"/>
  <c r="K704" i="17"/>
  <c r="K703" i="17"/>
  <c r="K702" i="17"/>
  <c r="K701" i="17"/>
  <c r="K700" i="17"/>
  <c r="K699" i="17"/>
  <c r="K698" i="17"/>
  <c r="K697" i="17"/>
  <c r="K696" i="17"/>
  <c r="K695" i="17"/>
  <c r="K694" i="17"/>
  <c r="K693" i="17"/>
  <c r="K692" i="17"/>
  <c r="K691" i="17"/>
  <c r="K690" i="17"/>
  <c r="K689" i="17"/>
  <c r="K688" i="17"/>
  <c r="K687" i="17"/>
  <c r="K686" i="17"/>
  <c r="K685" i="17"/>
  <c r="K684" i="17"/>
  <c r="K683" i="17"/>
  <c r="K682" i="17"/>
  <c r="K681" i="17"/>
  <c r="K680" i="17"/>
  <c r="K679" i="17"/>
  <c r="K678" i="17"/>
  <c r="K677" i="17"/>
  <c r="K676" i="17"/>
  <c r="K675" i="17"/>
  <c r="K674" i="17"/>
  <c r="K673" i="17"/>
  <c r="K672" i="17"/>
  <c r="K671" i="17"/>
  <c r="K670" i="17"/>
  <c r="K669" i="17"/>
  <c r="K668" i="17"/>
  <c r="K667" i="17"/>
  <c r="K666" i="17"/>
  <c r="K665" i="17"/>
  <c r="K664" i="17"/>
  <c r="K663" i="17"/>
  <c r="K662" i="17"/>
  <c r="K661" i="17"/>
  <c r="K660" i="17"/>
  <c r="K659" i="17"/>
  <c r="K658" i="17"/>
  <c r="K657" i="17"/>
  <c r="K656" i="17"/>
  <c r="K655" i="17"/>
  <c r="K654" i="17"/>
  <c r="K653" i="17"/>
  <c r="K652" i="17"/>
  <c r="K651" i="17"/>
  <c r="K650" i="17"/>
  <c r="K649" i="17"/>
  <c r="K648" i="17"/>
  <c r="K647" i="17"/>
  <c r="K646" i="17"/>
  <c r="K645" i="17"/>
  <c r="K644" i="17"/>
  <c r="K643" i="17"/>
  <c r="K642" i="17"/>
  <c r="K641" i="17"/>
  <c r="K640" i="17"/>
  <c r="K639" i="17"/>
  <c r="K638" i="17"/>
  <c r="K637" i="17"/>
  <c r="K636" i="17"/>
  <c r="K635" i="17"/>
  <c r="K634" i="17"/>
  <c r="K633" i="17"/>
  <c r="K632" i="17"/>
  <c r="K631" i="17"/>
  <c r="K630" i="17"/>
  <c r="K629" i="17"/>
  <c r="K628" i="17"/>
  <c r="K627" i="17"/>
  <c r="K626" i="17"/>
  <c r="K625" i="17"/>
  <c r="K624" i="17"/>
  <c r="K623" i="17"/>
  <c r="K622" i="17"/>
  <c r="K621" i="17"/>
  <c r="K620" i="17"/>
  <c r="K619" i="17"/>
  <c r="K618" i="17"/>
  <c r="K617" i="17"/>
  <c r="K616" i="17"/>
  <c r="K615" i="17"/>
  <c r="K614" i="17"/>
  <c r="K613" i="17"/>
  <c r="K612" i="17"/>
  <c r="K611" i="17"/>
  <c r="K610" i="17"/>
  <c r="K609" i="17"/>
  <c r="K608" i="17"/>
  <c r="K607" i="17"/>
  <c r="K606" i="17"/>
  <c r="K605" i="17"/>
  <c r="K604" i="17"/>
  <c r="K603" i="17"/>
  <c r="K602" i="17"/>
  <c r="K601" i="17"/>
  <c r="K600" i="17"/>
  <c r="K599" i="17"/>
  <c r="K598" i="17"/>
  <c r="K597" i="17"/>
  <c r="K596" i="17"/>
  <c r="K595" i="17"/>
  <c r="K594" i="17"/>
  <c r="K593" i="17"/>
  <c r="K592" i="17"/>
  <c r="K591" i="17"/>
  <c r="K590" i="17"/>
  <c r="K589" i="17"/>
  <c r="K588" i="17"/>
  <c r="K587" i="17"/>
  <c r="K586" i="17"/>
  <c r="K585" i="17"/>
  <c r="K584" i="17"/>
  <c r="K583" i="17"/>
  <c r="K582" i="17"/>
  <c r="K581" i="17"/>
  <c r="K580" i="17"/>
  <c r="K579" i="17"/>
  <c r="K578" i="17"/>
  <c r="K577" i="17"/>
  <c r="K576" i="17"/>
  <c r="K575" i="17"/>
  <c r="K574" i="17"/>
  <c r="K573" i="17"/>
  <c r="K572" i="17"/>
  <c r="K571" i="17"/>
  <c r="K570" i="17"/>
  <c r="K569" i="17"/>
  <c r="K568" i="17"/>
  <c r="K567" i="17"/>
  <c r="K566" i="17"/>
  <c r="K565" i="17"/>
  <c r="K564" i="17"/>
  <c r="K563" i="17"/>
  <c r="K562" i="17"/>
  <c r="K561" i="17"/>
  <c r="K560" i="17"/>
  <c r="K559" i="17"/>
  <c r="K558" i="17"/>
  <c r="K557" i="17"/>
  <c r="K556" i="17"/>
  <c r="K555" i="17"/>
  <c r="K554" i="17"/>
  <c r="K553" i="17"/>
  <c r="K552" i="17"/>
  <c r="K551" i="17"/>
  <c r="K550" i="17"/>
  <c r="K549" i="17"/>
  <c r="K548" i="17"/>
  <c r="K547" i="17"/>
  <c r="K546" i="17"/>
  <c r="K545" i="17"/>
  <c r="K544" i="17"/>
  <c r="K543" i="17"/>
  <c r="K542" i="17"/>
  <c r="K541" i="17"/>
  <c r="K540" i="17"/>
  <c r="K539" i="17"/>
  <c r="K538" i="17"/>
  <c r="K537" i="17"/>
  <c r="K536" i="17"/>
  <c r="K535" i="17"/>
  <c r="K534" i="17"/>
  <c r="K533" i="17"/>
  <c r="K532" i="17"/>
  <c r="K531" i="17"/>
  <c r="K530" i="17"/>
  <c r="K529" i="17"/>
  <c r="K528" i="17"/>
  <c r="K527" i="17"/>
  <c r="K526" i="17"/>
  <c r="K525" i="17"/>
  <c r="K524" i="17"/>
  <c r="K523" i="17"/>
  <c r="K522" i="17"/>
  <c r="K521" i="17"/>
  <c r="K520" i="17"/>
  <c r="K519" i="17"/>
  <c r="K518" i="17"/>
  <c r="K517" i="17"/>
  <c r="K516" i="17"/>
  <c r="K515" i="17"/>
  <c r="K514" i="17"/>
  <c r="K513" i="17"/>
  <c r="K512" i="17"/>
  <c r="K511" i="17"/>
  <c r="K510" i="17"/>
  <c r="K509" i="17"/>
  <c r="K508" i="17"/>
  <c r="K507" i="17"/>
  <c r="K506" i="17"/>
  <c r="K505" i="17"/>
  <c r="K504" i="17"/>
  <c r="K503" i="17"/>
  <c r="K502" i="17"/>
  <c r="K501" i="17"/>
  <c r="K500" i="17"/>
  <c r="K499" i="17"/>
  <c r="K498" i="17"/>
  <c r="K497" i="17"/>
  <c r="K496" i="17"/>
  <c r="K495" i="17"/>
  <c r="K494" i="17"/>
  <c r="K493" i="17"/>
  <c r="K492" i="17"/>
  <c r="K491" i="17"/>
  <c r="K490" i="17"/>
  <c r="K489" i="17"/>
  <c r="K488" i="17"/>
  <c r="K487" i="17"/>
  <c r="K486" i="17"/>
  <c r="K485" i="17"/>
  <c r="K484" i="17"/>
  <c r="K483" i="17"/>
  <c r="K482" i="17"/>
  <c r="K481" i="17"/>
  <c r="K480" i="17"/>
  <c r="K479" i="17"/>
  <c r="K478" i="17"/>
  <c r="K477" i="17"/>
  <c r="K476" i="17"/>
  <c r="K475" i="17"/>
  <c r="K474" i="17"/>
  <c r="K473" i="17"/>
  <c r="K472" i="17"/>
  <c r="K471" i="17"/>
  <c r="K470" i="17"/>
  <c r="K469" i="17"/>
  <c r="K468" i="17"/>
  <c r="K467" i="17"/>
  <c r="K466" i="17"/>
  <c r="K465" i="17"/>
  <c r="K464" i="17"/>
  <c r="K463" i="17"/>
  <c r="K462" i="17"/>
  <c r="K461" i="17"/>
  <c r="K460" i="17"/>
  <c r="K459" i="17"/>
  <c r="K458" i="17"/>
  <c r="K457" i="17"/>
  <c r="K456" i="17"/>
  <c r="K455" i="17"/>
  <c r="K454" i="17"/>
  <c r="K453" i="17"/>
  <c r="K452" i="17"/>
  <c r="K451" i="17"/>
  <c r="K450" i="17"/>
  <c r="K449" i="17"/>
  <c r="K448" i="17"/>
  <c r="K447" i="17"/>
  <c r="K446" i="17"/>
  <c r="K445" i="17"/>
  <c r="K444" i="17"/>
  <c r="K443" i="17"/>
  <c r="K442" i="17"/>
  <c r="K441" i="17"/>
  <c r="K440" i="17"/>
  <c r="K439" i="17"/>
  <c r="K438" i="17"/>
  <c r="K437" i="17"/>
  <c r="K436" i="17"/>
  <c r="K435" i="17"/>
  <c r="K434" i="17"/>
  <c r="K433" i="17"/>
  <c r="K432" i="17"/>
  <c r="K431" i="17"/>
  <c r="K430" i="17"/>
  <c r="K429" i="17"/>
  <c r="K428" i="17"/>
  <c r="K427" i="17"/>
  <c r="K426" i="17"/>
  <c r="K425" i="17"/>
  <c r="K424" i="17"/>
  <c r="K423" i="17"/>
  <c r="K422" i="17"/>
  <c r="K421" i="17"/>
  <c r="K420" i="17"/>
  <c r="K419" i="17"/>
  <c r="K418" i="17"/>
  <c r="K417" i="17"/>
  <c r="K416" i="17"/>
  <c r="K415" i="17"/>
  <c r="K414" i="17"/>
  <c r="K413" i="17"/>
  <c r="K412" i="17"/>
  <c r="K411" i="17"/>
  <c r="K410" i="17"/>
  <c r="K409" i="17"/>
  <c r="K408" i="17"/>
  <c r="K407" i="17"/>
  <c r="K406" i="17"/>
  <c r="K405" i="17"/>
  <c r="K404" i="17"/>
  <c r="K403" i="17"/>
  <c r="K402" i="17"/>
  <c r="K401" i="17"/>
  <c r="K400" i="17"/>
  <c r="K399" i="17"/>
  <c r="K398" i="17"/>
  <c r="K397" i="17"/>
  <c r="K396" i="17"/>
  <c r="K395" i="17"/>
  <c r="K394" i="17"/>
  <c r="K393" i="17"/>
  <c r="K392" i="17"/>
  <c r="K391" i="17"/>
  <c r="K390" i="17"/>
  <c r="K389" i="17"/>
  <c r="K388" i="17"/>
  <c r="K387" i="17"/>
  <c r="K386" i="17"/>
  <c r="K385" i="17"/>
  <c r="K384" i="17"/>
  <c r="K383" i="17"/>
  <c r="K382" i="17"/>
  <c r="K381" i="17"/>
  <c r="K380" i="17"/>
  <c r="K379" i="17"/>
  <c r="K378" i="17"/>
  <c r="K377" i="17"/>
  <c r="K376" i="17"/>
  <c r="K375" i="17"/>
  <c r="K374" i="17"/>
  <c r="K373" i="17"/>
  <c r="K372" i="17"/>
  <c r="K371" i="17"/>
  <c r="K370" i="17"/>
  <c r="K369" i="17"/>
  <c r="K368" i="17"/>
  <c r="K367" i="17"/>
  <c r="K366" i="17"/>
  <c r="K365" i="17"/>
  <c r="K364" i="17"/>
  <c r="K363" i="17"/>
  <c r="K362" i="17"/>
  <c r="K361" i="17"/>
  <c r="K360" i="17"/>
  <c r="K359" i="17"/>
  <c r="K358" i="17"/>
  <c r="K357" i="17"/>
  <c r="K356" i="17"/>
  <c r="K355" i="17"/>
  <c r="K354" i="17"/>
  <c r="K353" i="17"/>
  <c r="K352" i="17"/>
  <c r="K351" i="17"/>
  <c r="K350" i="17"/>
  <c r="K349" i="17"/>
  <c r="K348" i="17"/>
  <c r="K347" i="17"/>
  <c r="K346" i="17"/>
  <c r="K345" i="17"/>
  <c r="K344" i="17"/>
  <c r="K343" i="17"/>
  <c r="K342" i="17"/>
  <c r="K341" i="17"/>
  <c r="K340" i="17"/>
  <c r="K339" i="17"/>
  <c r="K338" i="17"/>
  <c r="K337" i="17"/>
  <c r="K336" i="17"/>
  <c r="K335" i="17"/>
  <c r="K334" i="17"/>
  <c r="K333" i="17"/>
  <c r="K332" i="17"/>
  <c r="K331" i="17"/>
  <c r="K330" i="17"/>
  <c r="K329" i="17"/>
  <c r="K328" i="17"/>
  <c r="K327" i="17"/>
  <c r="K326" i="17"/>
  <c r="K325" i="17"/>
  <c r="K324" i="17"/>
  <c r="K323" i="17"/>
  <c r="K322" i="17"/>
  <c r="K321" i="17"/>
  <c r="K320" i="17"/>
  <c r="K319" i="17"/>
  <c r="K318" i="17"/>
  <c r="K317" i="17"/>
  <c r="K316" i="17"/>
  <c r="K315" i="17"/>
  <c r="K314" i="17"/>
  <c r="K313" i="17"/>
  <c r="K312" i="17"/>
  <c r="K311" i="17"/>
  <c r="K310" i="17"/>
  <c r="K309" i="17"/>
  <c r="K308" i="17"/>
  <c r="K307" i="17"/>
  <c r="K306" i="17"/>
  <c r="K305" i="17"/>
  <c r="K304" i="17"/>
  <c r="K303" i="17"/>
  <c r="K302" i="17"/>
  <c r="K301" i="17"/>
  <c r="K300" i="17"/>
  <c r="K299" i="17"/>
  <c r="K298" i="17"/>
  <c r="K297" i="17"/>
  <c r="K296" i="17"/>
  <c r="K295" i="17"/>
  <c r="K294" i="17"/>
  <c r="K293" i="17"/>
  <c r="K292" i="17"/>
  <c r="K291" i="17"/>
  <c r="K290" i="17"/>
  <c r="K289" i="17"/>
  <c r="K288" i="17"/>
  <c r="K287" i="17"/>
  <c r="K286" i="17"/>
  <c r="K285" i="17"/>
  <c r="K284" i="17"/>
  <c r="K283" i="17"/>
  <c r="K282" i="17"/>
  <c r="K281" i="17"/>
  <c r="K280" i="17"/>
  <c r="K279" i="17"/>
  <c r="K278" i="17"/>
  <c r="K277" i="17"/>
  <c r="K276" i="17"/>
  <c r="K275" i="17"/>
  <c r="K274" i="17"/>
  <c r="K273" i="17"/>
  <c r="K272" i="17"/>
  <c r="K271" i="17"/>
  <c r="K270" i="17"/>
  <c r="K269" i="17"/>
  <c r="K268" i="17"/>
  <c r="K267" i="17"/>
  <c r="K266" i="17"/>
  <c r="K265" i="17"/>
  <c r="K264" i="17"/>
  <c r="K263" i="17"/>
  <c r="K262" i="17"/>
  <c r="K261" i="17"/>
  <c r="K260" i="17"/>
  <c r="K259" i="17"/>
  <c r="K258" i="17"/>
  <c r="K257" i="17"/>
  <c r="K256" i="17"/>
  <c r="K255" i="17"/>
  <c r="K254" i="17"/>
  <c r="K253" i="17"/>
  <c r="K252" i="17"/>
  <c r="K251" i="17"/>
  <c r="K250" i="17"/>
  <c r="K249" i="17"/>
  <c r="K248" i="17"/>
  <c r="K247" i="17"/>
  <c r="K246" i="17"/>
  <c r="K245" i="17"/>
  <c r="K244" i="17"/>
  <c r="K243" i="17"/>
  <c r="K242" i="17"/>
  <c r="K241" i="17"/>
  <c r="K240" i="17"/>
  <c r="K239" i="17"/>
  <c r="K238" i="17"/>
  <c r="K237" i="17"/>
  <c r="K236" i="17"/>
  <c r="K235" i="17"/>
  <c r="K234" i="17"/>
  <c r="K233" i="17"/>
  <c r="K232" i="17"/>
  <c r="K231" i="17"/>
  <c r="K230" i="17"/>
  <c r="K229" i="17"/>
  <c r="K228" i="17"/>
  <c r="K227" i="17"/>
  <c r="K226" i="17"/>
  <c r="K225" i="17"/>
  <c r="K224" i="17"/>
  <c r="K223" i="17"/>
  <c r="K222" i="17"/>
  <c r="K221" i="17"/>
  <c r="K220" i="17"/>
  <c r="K219" i="17"/>
  <c r="K218" i="17"/>
  <c r="K217" i="17"/>
  <c r="K216" i="17"/>
  <c r="K215" i="17"/>
  <c r="K214" i="17"/>
  <c r="K213" i="17"/>
  <c r="K212" i="17"/>
  <c r="K211" i="17"/>
  <c r="K210" i="17"/>
  <c r="K209" i="17"/>
  <c r="K208" i="17"/>
  <c r="K207" i="17"/>
  <c r="K206" i="17"/>
  <c r="K205" i="17"/>
  <c r="K204" i="17"/>
  <c r="K203" i="17"/>
  <c r="K202" i="17"/>
  <c r="K201" i="17"/>
  <c r="K200" i="17"/>
  <c r="K199" i="17"/>
  <c r="K198" i="17"/>
  <c r="K197" i="17"/>
  <c r="K196" i="17"/>
  <c r="K195" i="17"/>
  <c r="K194" i="17"/>
  <c r="K193" i="17"/>
  <c r="K192" i="17"/>
  <c r="K191" i="17"/>
  <c r="K190" i="17"/>
  <c r="K189" i="17"/>
  <c r="K188" i="17"/>
  <c r="K187" i="17"/>
  <c r="K186" i="17"/>
  <c r="K185" i="17"/>
  <c r="K184" i="17"/>
  <c r="K183" i="17"/>
  <c r="K182" i="17"/>
  <c r="K181" i="17"/>
  <c r="K180" i="17"/>
  <c r="K179" i="17"/>
  <c r="K178" i="17"/>
  <c r="K177" i="17"/>
  <c r="K176" i="17"/>
  <c r="K175" i="17"/>
  <c r="K174" i="17"/>
  <c r="K173" i="17"/>
  <c r="K172" i="17"/>
  <c r="K171" i="17"/>
  <c r="K170" i="17"/>
  <c r="K169" i="17"/>
  <c r="K168" i="17"/>
  <c r="K167" i="17"/>
  <c r="K166" i="17"/>
  <c r="K165" i="17"/>
  <c r="K164" i="17"/>
  <c r="K163" i="17"/>
  <c r="K162" i="17"/>
  <c r="K161" i="17"/>
  <c r="K160" i="17"/>
  <c r="K159" i="17"/>
  <c r="K158" i="17"/>
  <c r="K157" i="17"/>
  <c r="K156" i="17"/>
  <c r="K155" i="17"/>
  <c r="K154" i="17"/>
  <c r="K153" i="17"/>
  <c r="K152" i="17"/>
  <c r="K151" i="17"/>
  <c r="K150" i="17"/>
  <c r="K149" i="17"/>
  <c r="K148" i="17"/>
  <c r="K147" i="17"/>
  <c r="K146" i="17"/>
  <c r="K145" i="17"/>
  <c r="K144" i="17"/>
  <c r="K143" i="17"/>
  <c r="K142" i="17"/>
  <c r="K141" i="17"/>
  <c r="K140" i="17"/>
  <c r="K139" i="17"/>
  <c r="K138" i="17"/>
  <c r="K137" i="17"/>
  <c r="K136" i="17"/>
  <c r="K135" i="17"/>
  <c r="K134" i="17"/>
  <c r="K133" i="17"/>
  <c r="K132" i="17"/>
  <c r="K131" i="17"/>
  <c r="K130" i="17"/>
  <c r="K129" i="17"/>
  <c r="K128" i="17"/>
  <c r="K127" i="17"/>
  <c r="K126" i="17"/>
  <c r="K125" i="17"/>
  <c r="K124" i="17"/>
  <c r="K123" i="17"/>
  <c r="K122" i="17"/>
  <c r="K121" i="17"/>
  <c r="K120" i="17"/>
  <c r="K119" i="17"/>
  <c r="K118" i="17"/>
  <c r="K117" i="17"/>
  <c r="K116" i="17"/>
  <c r="K115" i="17"/>
  <c r="K114" i="17"/>
  <c r="K113" i="17"/>
  <c r="K112" i="17"/>
  <c r="K111" i="17"/>
  <c r="K110" i="17"/>
  <c r="K109" i="17"/>
  <c r="K108" i="17"/>
  <c r="K107" i="17"/>
  <c r="K106" i="17"/>
  <c r="K105" i="17"/>
  <c r="K104" i="17"/>
  <c r="K103" i="17"/>
  <c r="K102" i="17"/>
  <c r="K101" i="17"/>
  <c r="K100" i="17"/>
  <c r="K99" i="17"/>
  <c r="K98" i="17"/>
  <c r="K97" i="17"/>
  <c r="K96" i="17"/>
  <c r="K95" i="17"/>
  <c r="K94" i="17"/>
  <c r="K93" i="17"/>
  <c r="K92" i="17"/>
  <c r="K91" i="17"/>
  <c r="K90" i="17"/>
  <c r="K89" i="17"/>
  <c r="K88" i="17"/>
  <c r="K87" i="17"/>
  <c r="K86" i="17"/>
  <c r="K85" i="17"/>
  <c r="K84" i="17"/>
  <c r="K83" i="17"/>
  <c r="K82" i="17"/>
  <c r="K81" i="17"/>
  <c r="K80" i="17"/>
  <c r="K79" i="17"/>
  <c r="K78" i="17"/>
  <c r="K77" i="17"/>
  <c r="K76" i="17"/>
  <c r="K75" i="17"/>
  <c r="K74" i="17"/>
  <c r="K73" i="17"/>
  <c r="K72" i="17"/>
  <c r="K71" i="17"/>
  <c r="K70" i="17"/>
  <c r="K69" i="17"/>
  <c r="K68" i="17"/>
  <c r="K67" i="17"/>
  <c r="K66" i="17"/>
  <c r="K65" i="17"/>
  <c r="K64" i="17"/>
  <c r="K63" i="17"/>
  <c r="K62" i="17"/>
  <c r="K61" i="17"/>
  <c r="K60" i="17"/>
  <c r="K59" i="17"/>
  <c r="K58" i="17"/>
  <c r="K57" i="17"/>
  <c r="K56" i="17"/>
  <c r="K55" i="17"/>
  <c r="K54" i="17"/>
  <c r="K53" i="17"/>
  <c r="K52" i="17"/>
  <c r="K51" i="17"/>
  <c r="K50" i="17"/>
  <c r="K49" i="17"/>
  <c r="K48" i="17"/>
  <c r="K47" i="17"/>
  <c r="K46" i="17"/>
  <c r="K45" i="17"/>
  <c r="K44" i="17"/>
  <c r="K43" i="17"/>
  <c r="K42" i="17"/>
  <c r="K41" i="17"/>
  <c r="K40" i="17"/>
  <c r="K39" i="17"/>
  <c r="K38" i="17"/>
  <c r="K37" i="17"/>
  <c r="K36" i="17"/>
  <c r="K35" i="17"/>
  <c r="K34" i="17"/>
  <c r="K33" i="17"/>
  <c r="K32" i="17"/>
  <c r="K31" i="17"/>
  <c r="K30" i="17"/>
  <c r="K29" i="17"/>
  <c r="K28" i="17"/>
  <c r="K27" i="17"/>
  <c r="K26" i="17"/>
  <c r="K25" i="17"/>
  <c r="K24" i="17"/>
  <c r="K23" i="17"/>
  <c r="K22" i="17"/>
  <c r="K21" i="17"/>
  <c r="K20" i="17"/>
  <c r="K19" i="17"/>
  <c r="K18" i="17"/>
  <c r="K17" i="17"/>
  <c r="K16" i="17"/>
  <c r="K15" i="17"/>
  <c r="K14" i="17"/>
  <c r="K13" i="17"/>
  <c r="K12" i="17"/>
  <c r="K11" i="17"/>
  <c r="K10" i="17"/>
  <c r="K9" i="17"/>
  <c r="K8" i="17"/>
  <c r="K7" i="17"/>
  <c r="K6" i="17"/>
  <c r="K5" i="17"/>
  <c r="K4" i="17"/>
  <c r="K3" i="17"/>
  <c r="K2" i="17"/>
  <c r="O2" i="15"/>
  <c r="P2" i="14"/>
  <c r="G2" i="13"/>
  <c r="I2" i="12"/>
  <c r="M2" i="11"/>
  <c r="K2" i="10"/>
  <c r="I13" i="8"/>
  <c r="I12" i="8"/>
  <c r="I11" i="8"/>
  <c r="I10" i="8"/>
  <c r="I9" i="8"/>
  <c r="I8" i="8"/>
  <c r="I7" i="8"/>
  <c r="I6" i="8"/>
  <c r="I5" i="8"/>
  <c r="I4" i="8"/>
  <c r="I3" i="8"/>
  <c r="I2" i="8"/>
  <c r="P77" i="7"/>
  <c r="P76" i="7"/>
  <c r="P75" i="7"/>
  <c r="P74" i="7"/>
  <c r="P73" i="7"/>
  <c r="P72" i="7"/>
  <c r="P71" i="7"/>
  <c r="P70" i="7"/>
  <c r="P69" i="7"/>
  <c r="P68" i="7"/>
  <c r="P67" i="7"/>
  <c r="P66" i="7"/>
  <c r="P65" i="7"/>
  <c r="P64" i="7"/>
  <c r="P63" i="7"/>
  <c r="P62" i="7"/>
  <c r="P61" i="7"/>
  <c r="P60" i="7"/>
  <c r="P59" i="7"/>
  <c r="P58" i="7"/>
  <c r="P57" i="7"/>
  <c r="P56" i="7"/>
  <c r="P55" i="7"/>
  <c r="P54" i="7"/>
  <c r="P53" i="7"/>
  <c r="P52" i="7"/>
  <c r="P51" i="7"/>
  <c r="P50" i="7"/>
  <c r="P49" i="7"/>
  <c r="P48" i="7"/>
  <c r="P47" i="7"/>
  <c r="P46" i="7"/>
  <c r="P45" i="7"/>
  <c r="P44" i="7"/>
  <c r="P43" i="7"/>
  <c r="P42" i="7"/>
  <c r="P41" i="7"/>
  <c r="P40" i="7"/>
  <c r="P39" i="7"/>
  <c r="P38" i="7"/>
  <c r="P37" i="7"/>
  <c r="P36" i="7"/>
  <c r="P35" i="7"/>
  <c r="P34" i="7"/>
  <c r="P33" i="7"/>
  <c r="P32" i="7"/>
  <c r="P31" i="7"/>
  <c r="P30" i="7"/>
  <c r="P29" i="7"/>
  <c r="P28" i="7"/>
  <c r="P27" i="7"/>
  <c r="P26" i="7"/>
  <c r="P25" i="7"/>
  <c r="P24" i="7"/>
  <c r="P23" i="7"/>
  <c r="P22" i="7"/>
  <c r="P21" i="7"/>
  <c r="P20" i="7"/>
  <c r="P19" i="7"/>
  <c r="P18" i="7"/>
  <c r="P17" i="7"/>
  <c r="P16" i="7"/>
  <c r="P15" i="7"/>
  <c r="P14" i="7"/>
  <c r="P13" i="7"/>
  <c r="P12" i="7"/>
  <c r="P11" i="7"/>
  <c r="P10" i="7"/>
  <c r="P9" i="7"/>
  <c r="P8" i="7"/>
  <c r="P7" i="7"/>
  <c r="P6" i="7"/>
  <c r="P5" i="7"/>
  <c r="P4" i="7"/>
  <c r="P3" i="7"/>
  <c r="P2" i="7"/>
  <c r="I3" i="5"/>
  <c r="I2" i="5"/>
  <c r="G3" i="4"/>
  <c r="G2" i="4"/>
  <c r="R2" i="3"/>
  <c r="E31" i="1"/>
  <c r="F30" i="1"/>
  <c r="F29" i="1"/>
  <c r="F28" i="1"/>
  <c r="E28" i="1" s="1"/>
  <c r="F27" i="1"/>
  <c r="E27" i="1" s="1"/>
  <c r="F26" i="1"/>
  <c r="F25" i="1"/>
  <c r="F24" i="1"/>
  <c r="E24" i="1" s="1"/>
  <c r="D24" i="1"/>
  <c r="F23" i="1"/>
  <c r="E23" i="1" s="1"/>
  <c r="F20" i="1"/>
  <c r="D20" i="1" s="1"/>
  <c r="F19" i="1"/>
  <c r="G19" i="1" s="1"/>
  <c r="E19" i="1"/>
  <c r="D19" i="1"/>
  <c r="F18" i="1"/>
  <c r="F17" i="1"/>
  <c r="G18" i="1" s="1"/>
  <c r="E17" i="1"/>
  <c r="D17" i="1"/>
  <c r="F16" i="1"/>
  <c r="G24" i="1" s="1"/>
  <c r="E16" i="1"/>
  <c r="D16" i="1"/>
  <c r="F15" i="1"/>
  <c r="E15" i="1"/>
  <c r="D15" i="1"/>
  <c r="F14" i="1"/>
  <c r="G15" i="1" s="1"/>
  <c r="F13" i="1"/>
  <c r="G14" i="1" s="1"/>
  <c r="E13" i="1"/>
  <c r="D13" i="1"/>
  <c r="F12" i="1"/>
  <c r="E12" i="1"/>
  <c r="D12" i="1"/>
  <c r="F11" i="1"/>
  <c r="E11" i="1"/>
  <c r="D11" i="1"/>
  <c r="BN17" i="20"/>
  <c r="BN16" i="20"/>
  <c r="BN15" i="20"/>
  <c r="BN14" i="20"/>
  <c r="BN13" i="20"/>
  <c r="BN12" i="20"/>
  <c r="BN11" i="20"/>
  <c r="BN10" i="20"/>
  <c r="BN9" i="20"/>
  <c r="BN8" i="20"/>
  <c r="BN7" i="20"/>
  <c r="BN6" i="20"/>
  <c r="BN5" i="20"/>
  <c r="C2" i="19"/>
  <c r="E30" i="1" s="1"/>
  <c r="C2" i="18"/>
  <c r="E29" i="1" s="1"/>
  <c r="I2" i="15"/>
  <c r="C2" i="15"/>
  <c r="J2" i="14"/>
  <c r="C2" i="14"/>
  <c r="C2" i="9"/>
  <c r="E18" i="1" s="1"/>
  <c r="C3" i="5"/>
  <c r="C2" i="5"/>
  <c r="G25" i="1"/>
  <c r="G29" i="1" l="1"/>
  <c r="E25" i="1"/>
  <c r="G28" i="1"/>
  <c r="D26" i="1"/>
  <c r="E20" i="1"/>
  <c r="D28" i="1"/>
  <c r="E14" i="1"/>
  <c r="E26" i="1"/>
  <c r="D30" i="1"/>
  <c r="D29" i="1"/>
  <c r="D14" i="1"/>
  <c r="D25" i="1"/>
  <c r="G11" i="1"/>
  <c r="G16" i="1"/>
  <c r="G20" i="1"/>
  <c r="G26" i="1"/>
  <c r="G30" i="1"/>
  <c r="D18" i="1"/>
  <c r="G13" i="1"/>
  <c r="G17" i="1"/>
  <c r="G23" i="1"/>
  <c r="G27" i="1"/>
  <c r="D23" i="1"/>
  <c r="D27" i="1"/>
  <c r="F10" i="1"/>
  <c r="G10" i="1" s="1"/>
  <c r="E10" i="1" l="1"/>
  <c r="D10" i="1"/>
</calcChain>
</file>

<file path=xl/sharedStrings.xml><?xml version="1.0" encoding="utf-8"?>
<sst xmlns="http://schemas.openxmlformats.org/spreadsheetml/2006/main" count="31038" uniqueCount="1111">
  <si>
    <t>Title</t>
  </si>
  <si>
    <t>BAMB</t>
  </si>
  <si>
    <t>Version</t>
  </si>
  <si>
    <t>Release</t>
  </si>
  <si>
    <t>Status</t>
  </si>
  <si>
    <t>IFC2x3</t>
  </si>
  <si>
    <t>Region</t>
  </si>
  <si>
    <t>en-EU</t>
  </si>
  <si>
    <t>Purpose</t>
  </si>
  <si>
    <t>Outline</t>
  </si>
  <si>
    <t>Classification System</t>
  </si>
  <si>
    <t>Uniformat</t>
  </si>
  <si>
    <t>Phase</t>
  </si>
  <si>
    <t>TableID</t>
  </si>
  <si>
    <t>Sheet</t>
  </si>
  <si>
    <t>From</t>
  </si>
  <si>
    <t>Till</t>
  </si>
  <si>
    <t>Count</t>
  </si>
  <si>
    <t>Ratio</t>
  </si>
  <si>
    <t>Key</t>
  </si>
  <si>
    <t>This spreadsheet supports the exchange of building, system and product information through the life of the project.</t>
  </si>
  <si>
    <t>All Phases</t>
  </si>
  <si>
    <t>Additional information per Object</t>
  </si>
  <si>
    <t>Individual worksheets are organized by project phase as shown below</t>
  </si>
  <si>
    <t>Contact</t>
  </si>
  <si>
    <t>Contacts per Object</t>
  </si>
  <si>
    <t>People and Companies</t>
  </si>
  <si>
    <t>Early Design Worksheets</t>
  </si>
  <si>
    <t>Facility</t>
  </si>
  <si>
    <t>Project, Site, and Facility, Design Scenario</t>
  </si>
  <si>
    <t>Floor</t>
  </si>
  <si>
    <t>Floors per Facility</t>
  </si>
  <si>
    <t>Vertical levels and exterior areas</t>
  </si>
  <si>
    <t>Space</t>
  </si>
  <si>
    <t>Spaces per Floor</t>
  </si>
  <si>
    <t>Spaces and Rooms</t>
  </si>
  <si>
    <t>Zone</t>
  </si>
  <si>
    <t>Spaces per Zone</t>
  </si>
  <si>
    <t>Sets of spaces sharing a specific function</t>
  </si>
  <si>
    <t>Type</t>
  </si>
  <si>
    <t>Components per Type</t>
  </si>
  <si>
    <t>Types of equipment, products, and materials</t>
  </si>
  <si>
    <t>Detailed Design Worksheets</t>
  </si>
  <si>
    <t>Component</t>
  </si>
  <si>
    <t>Components per Space</t>
  </si>
  <si>
    <t>Individually named or schedule items</t>
  </si>
  <si>
    <t>System</t>
  </si>
  <si>
    <t>Components per System</t>
  </si>
  <si>
    <t>Sets of components providing a service</t>
  </si>
  <si>
    <t>Assembly</t>
  </si>
  <si>
    <t>Assemblies per Object</t>
  </si>
  <si>
    <t>Constituents for Types, Components and others</t>
  </si>
  <si>
    <t>Connection</t>
  </si>
  <si>
    <t>Connections per Object</t>
  </si>
  <si>
    <t>Logical connections between components / types</t>
  </si>
  <si>
    <t>Construction Worksheets</t>
  </si>
  <si>
    <t>Note: all submittals added under Documents with approvals</t>
  </si>
  <si>
    <t>Note: manufacturer, model, serial, and tag added on Component</t>
  </si>
  <si>
    <t>Operations and Maintenance Worksheets</t>
  </si>
  <si>
    <t>Spare</t>
  </si>
  <si>
    <t>Spares per Type</t>
  </si>
  <si>
    <t>Onsite and replacement parts</t>
  </si>
  <si>
    <t>Resource</t>
  </si>
  <si>
    <t>Resources per Type</t>
  </si>
  <si>
    <t>Required materials, tools, and training</t>
  </si>
  <si>
    <t>Job</t>
  </si>
  <si>
    <t>Jobs per Type</t>
  </si>
  <si>
    <t>PM, Safety, and other job plans</t>
  </si>
  <si>
    <t>Impact</t>
  </si>
  <si>
    <t>Impacts per Object</t>
  </si>
  <si>
    <t>Economic, Environmental and Social Impacts at various stages in the life cycle</t>
  </si>
  <si>
    <t>Document</t>
  </si>
  <si>
    <t>All applicable document references</t>
  </si>
  <si>
    <t>Attribute</t>
  </si>
  <si>
    <t>Properties of referenced item</t>
  </si>
  <si>
    <t>Coordinate</t>
  </si>
  <si>
    <t>Spatial locations in box, line, or point format</t>
  </si>
  <si>
    <t>Issue</t>
  </si>
  <si>
    <t>Other issues required for handover.</t>
  </si>
  <si>
    <t>Legend</t>
  </si>
  <si>
    <t>text</t>
  </si>
  <si>
    <t xml:space="preserve"> required</t>
  </si>
  <si>
    <t xml:space="preserve"> reference to other sheet or pick list</t>
  </si>
  <si>
    <t xml:space="preserve"> external reference</t>
  </si>
  <si>
    <t xml:space="preserve"> if specified as required</t>
  </si>
  <si>
    <t xml:space="preserve"> secondary information when preparing product data</t>
  </si>
  <si>
    <t>Value that may be calculated from other data.</t>
  </si>
  <si>
    <t>NOTES:</t>
  </si>
  <si>
    <t>Note: Regional, owner, or product specific data may be added as new columns to the right of standard template columns.</t>
  </si>
  <si>
    <t>Note: Regional classification codes may be substituted for the specifiable picklists used in the United States.</t>
  </si>
  <si>
    <t>Header</t>
  </si>
  <si>
    <t>Copyright</t>
  </si>
  <si>
    <t>USACE ERDC</t>
  </si>
  <si>
    <t>(c) 2006-2011</t>
  </si>
  <si>
    <t>Email</t>
  </si>
  <si>
    <t>CreatedBy</t>
  </si>
  <si>
    <t>CreatedOn</t>
  </si>
  <si>
    <t>Category</t>
  </si>
  <si>
    <t>Company</t>
  </si>
  <si>
    <t>Phone</t>
  </si>
  <si>
    <t>ExtSystem</t>
  </si>
  <si>
    <t>ExtObject</t>
  </si>
  <si>
    <t>ExtIdentifier</t>
  </si>
  <si>
    <t>Department</t>
  </si>
  <si>
    <t>OrganizationCode</t>
  </si>
  <si>
    <t>GivenName</t>
  </si>
  <si>
    <t>FamilyName</t>
  </si>
  <si>
    <t>Street</t>
  </si>
  <si>
    <t>PostalBox</t>
  </si>
  <si>
    <t>Town</t>
  </si>
  <si>
    <t>StateRegion</t>
  </si>
  <si>
    <t>PostalCode</t>
  </si>
  <si>
    <t>Country</t>
  </si>
  <si>
    <t>bamb@bre.co.uk</t>
  </si>
  <si>
    <t>2018-10-24T00:00:00</t>
  </si>
  <si>
    <t>n/a</t>
  </si>
  <si>
    <t>BAMB_Spreadsheet</t>
  </si>
  <si>
    <t>IfcPersonAndOrganization</t>
  </si>
  <si>
    <t>bamb</t>
  </si>
  <si>
    <t>n/a@unknown.com</t>
  </si>
  <si>
    <t>Name</t>
  </si>
  <si>
    <t>ProjectName</t>
  </si>
  <si>
    <t>SiteName</t>
  </si>
  <si>
    <t>LinearUnits</t>
  </si>
  <si>
    <t>AreaUnits</t>
  </si>
  <si>
    <t>VolumeUnits</t>
  </si>
  <si>
    <t>CurrencyUnit</t>
  </si>
  <si>
    <t>MassUnits</t>
  </si>
  <si>
    <t>DurationUnits</t>
  </si>
  <si>
    <t>AreaMeasurement</t>
  </si>
  <si>
    <t>ExternalSystem</t>
  </si>
  <si>
    <t>Project_ExtObject</t>
  </si>
  <si>
    <t>Project_ExternalId</t>
  </si>
  <si>
    <t>Site_ExtObject</t>
  </si>
  <si>
    <t>Site_ExternalId</t>
  </si>
  <si>
    <t>ExternalEntity</t>
  </si>
  <si>
    <t>ExternalId</t>
  </si>
  <si>
    <t>Description</t>
  </si>
  <si>
    <t>Project_Description</t>
  </si>
  <si>
    <t>Site_Description</t>
  </si>
  <si>
    <t>BRIC1 Phase 1 Non-CE</t>
  </si>
  <si>
    <t>BRIC</t>
  </si>
  <si>
    <t>Anon</t>
  </si>
  <si>
    <t>millimeters</t>
  </si>
  <si>
    <t>square meters</t>
  </si>
  <si>
    <t>cubic meters</t>
  </si>
  <si>
    <t>EUR</t>
  </si>
  <si>
    <t>kilograms</t>
  </si>
  <si>
    <t>second</t>
  </si>
  <si>
    <t>BRIC_Spreadsheet</t>
  </si>
  <si>
    <t>BRIC 1 - No Circular Economy</t>
  </si>
  <si>
    <t>IfcSite</t>
  </si>
  <si>
    <t>IfcBuilding</t>
  </si>
  <si>
    <t>3mb3Is0ED1k9fL_Dnvz$6t</t>
  </si>
  <si>
    <t>Surface:300887</t>
  </si>
  <si>
    <t>Project Status</t>
  </si>
  <si>
    <t>Elevation</t>
  </si>
  <si>
    <t>Height</t>
  </si>
  <si>
    <t>Level 0</t>
  </si>
  <si>
    <t>IfcBuildingStorey</t>
  </si>
  <si>
    <t>Level 1</t>
  </si>
  <si>
    <t>FloorName</t>
  </si>
  <si>
    <t>RoomTag</t>
  </si>
  <si>
    <t>UsableHeight</t>
  </si>
  <si>
    <t>GrossArea</t>
  </si>
  <si>
    <t>NetArea</t>
  </si>
  <si>
    <t>Volume</t>
  </si>
  <si>
    <t>Space1</t>
  </si>
  <si>
    <t>IfcSpace</t>
  </si>
  <si>
    <t>Space2</t>
  </si>
  <si>
    <t>SpaceNames</t>
  </si>
  <si>
    <t>AssetType</t>
  </si>
  <si>
    <t>Manufacturer</t>
  </si>
  <si>
    <t>ModelNumber</t>
  </si>
  <si>
    <t>WarrantyGuarantorParts</t>
  </si>
  <si>
    <t>WarrantyDurationParts</t>
  </si>
  <si>
    <t>WarrantyGuarantorLabor</t>
  </si>
  <si>
    <t>WarrantyDurationLabor</t>
  </si>
  <si>
    <t>WarrantyDurationUnit</t>
  </si>
  <si>
    <t>ReplacementCost</t>
  </si>
  <si>
    <t>ExpectedLife</t>
  </si>
  <si>
    <t>Units_Duration</t>
  </si>
  <si>
    <t>WarrantyDescription</t>
  </si>
  <si>
    <t>NominalLength</t>
  </si>
  <si>
    <t>NominalWidth</t>
  </si>
  <si>
    <t>NominalHeight</t>
  </si>
  <si>
    <t>ModelReference</t>
  </si>
  <si>
    <t>Shape</t>
  </si>
  <si>
    <t>Size</t>
  </si>
  <si>
    <t>Color</t>
  </si>
  <si>
    <t>Finish</t>
  </si>
  <si>
    <t>Grade</t>
  </si>
  <si>
    <t>Material</t>
  </si>
  <si>
    <t>Constituents</t>
  </si>
  <si>
    <t>Features</t>
  </si>
  <si>
    <t>AccessibilityPerformance</t>
  </si>
  <si>
    <t>CodePerformance</t>
  </si>
  <si>
    <t>SustainabilityPerformance</t>
  </si>
  <si>
    <t>MassDensity</t>
  </si>
  <si>
    <t>MaterialAdjustment</t>
  </si>
  <si>
    <t>GroundFloor</t>
  </si>
  <si>
    <t>Ground Floor</t>
  </si>
  <si>
    <t>Fixed</t>
  </si>
  <si>
    <t>year</t>
  </si>
  <si>
    <t>IfcSlab</t>
  </si>
  <si>
    <t>Groundfloor-MDF; Groundfloor-Floorfinishes:parquet;</t>
  </si>
  <si>
    <t>Groundfloor-TimberJoist(softwood); Groundfloor-Cork; Groundfloor-Woodwool; Groundfloor-OSB; Groundfloor-AcousticPanel:cementboard;</t>
  </si>
  <si>
    <t>TimberFrame</t>
  </si>
  <si>
    <t>Timber Frame</t>
  </si>
  <si>
    <t>IfcWallType</t>
  </si>
  <si>
    <t>TimberFrame-ExternalColumns:SoftWood; TimberFrame-Beam-Roof:SoftWood</t>
  </si>
  <si>
    <t>TimberFrame-InternalColumnsType1:SoftWood; TimberFrame-InternalColumnsType2:SoftWood;</t>
  </si>
  <si>
    <t>Mezzanine</t>
  </si>
  <si>
    <t>Mezzanine-RockPanel; Mezzanine-Floorfinishes:parquet;</t>
  </si>
  <si>
    <t>Mezzanine-Joist(softwood); Mezzanine-OSB; Mezzanine-AcousticPanel:cementboard;</t>
  </si>
  <si>
    <t>PichedRoof</t>
  </si>
  <si>
    <t>Piched Roof</t>
  </si>
  <si>
    <t>IfcRoof</t>
  </si>
  <si>
    <t>PichedRoof-Raftersintimberfin(softwood); PichedRoof-OSB_2;</t>
  </si>
  <si>
    <t>PichedRoof-WaterproofMembrane; PichedRoof-OSB_1; PichedRoof-TimberJoist; PichedRoof-Woodwool;</t>
  </si>
  <si>
    <t>PichedRoofCovering</t>
  </si>
  <si>
    <t>Pich Roof Covering</t>
  </si>
  <si>
    <t>IfcCovering</t>
  </si>
  <si>
    <t xml:space="preserve">PichedRoofCovering-Corrugatedglalvanisedsteelsheet; </t>
  </si>
  <si>
    <t>FlatRoof</t>
  </si>
  <si>
    <t>Flat Roof</t>
  </si>
  <si>
    <t>FlatRoof-MDF(ref:totem); FlatRoof-InternalCeilingFinishes:RockPanel;</t>
  </si>
  <si>
    <t>FlatRoof-OSB; FlatRoof-Cellulose; FlatRoof-Membranepro-climat; FlatRoof-Raftersintimberfin(softwood);</t>
  </si>
  <si>
    <t>FlatRoofCovering</t>
  </si>
  <si>
    <t>Flat Roof Covering</t>
  </si>
  <si>
    <t>FlatRoofCovering-EPDM;</t>
  </si>
  <si>
    <t>ExternalWallType_1A</t>
  </si>
  <si>
    <t>External Wal lType 1A</t>
  </si>
  <si>
    <t xml:space="preserve">ExternalWallType1A-RockPanel; ExternalWallType1A-Cellulose; </t>
  </si>
  <si>
    <t>ExternalWallType1A-BatteninSoftWood; ExternalWallType1A-Caisson-MDF(outersheet); ExternalWallType1A-Caisson-OSB(sidesheet); ExternalWallType1A-Caisson-IJoist(Web)OSB; ExternalWallType1A-Caisson-IJoist(flanges); ExternalWallType1A-Caisson-Woodwool(againstIJoists); ExternalWallType1A-Caisson-OSB(innersheet);</t>
  </si>
  <si>
    <t>ExternalWallType_1B</t>
  </si>
  <si>
    <t>External Wall Type 1B</t>
  </si>
  <si>
    <t>ExternalWallType1B-RockPanel; ExternalWallType1B-ClayPlasterFinish;</t>
  </si>
  <si>
    <t>ExternalWallType1B-BatteninSoftWood; ExternalWallType1B-Caisson-MDF(outersheet); ExternalWallType1B-Caisson-OSB(sidesheet); ExternalWallType1B-Caisson-IJoist(Web)OSB; ExternalWallType1B-Caisson-IJoist(flanges); ExternalWallType1B-Caisson-Woodwool(againstIJoists); ExternalWallType1B-Caisson-OSB(innersheet); ExternalWallType1B-Cellulose;</t>
  </si>
  <si>
    <t>ExternalWallType_2</t>
  </si>
  <si>
    <t>External Wall Type 2</t>
  </si>
  <si>
    <t>ExternalWallType2-ReclaimedCedarCladding; ExternalWallType2-Cellulose;</t>
  </si>
  <si>
    <t>ExternalWallType2-BatteninSoftWood; ExternalWallType2-Caisson-MDF(outersheet); ExternalWallType2-Caisson-OSB(sidesheet); ExternalWallType2-Caisson-IJoist(Web)OSB; ExternalWallType2-Caisson-IJoist(flanges); ExternalWallType2-Caisson-Woodwool(againstIJoists); ExternalWallType2-Caisson-OSB(innersheet);</t>
  </si>
  <si>
    <t>ExternalWindows</t>
  </si>
  <si>
    <t>External Windows</t>
  </si>
  <si>
    <t>IfcWindow</t>
  </si>
  <si>
    <t>ExternalWindows-TimberFrame; ExternalWindows-Glazing(doubleglazed,sealedunit);</t>
  </si>
  <si>
    <t>InternalWallAndPatitions</t>
  </si>
  <si>
    <t>Internal Wall And Patitions</t>
  </si>
  <si>
    <t>InternalwallsandParitions-ClayPlasterFinish; InternalwallsandParitions-MortarforClayBrick;</t>
  </si>
  <si>
    <t>InternalwallsandParitions-ClayBrick</t>
  </si>
  <si>
    <t>Groundfloor-MDF</t>
  </si>
  <si>
    <t>Ground floor - MDF</t>
  </si>
  <si>
    <t>IfcMaterial</t>
  </si>
  <si>
    <t>Groundfloor-TimberJoist(softwood)</t>
  </si>
  <si>
    <t>Ground floor - Timber Joist (soft wood)</t>
  </si>
  <si>
    <t>Groundfloor-Cork</t>
  </si>
  <si>
    <t>Ground floor - Cork</t>
  </si>
  <si>
    <t>Groundfloor-Woodwool</t>
  </si>
  <si>
    <t>Ground floor - Wood wool</t>
  </si>
  <si>
    <t>Groundfloor-OSB</t>
  </si>
  <si>
    <t>Ground floor - OSB</t>
  </si>
  <si>
    <t>Groundfloor-AcousticPanel:cementboard</t>
  </si>
  <si>
    <t>Ground floor - Acoustic Panel: cement board</t>
  </si>
  <si>
    <t>Groundfloor-Floorfinishes:parquet</t>
  </si>
  <si>
    <t>Ground floor - Floor finishes: parquet</t>
  </si>
  <si>
    <t>TimberFrame-ExternalColumns:SoftWood</t>
  </si>
  <si>
    <t>Timber Frame - External Columns: Soft Wood</t>
  </si>
  <si>
    <t>TimberFrame-InternalColumnsType1:SoftWood</t>
  </si>
  <si>
    <t>Timber Frame - Internal Columns Type 1: Soft Wood</t>
  </si>
  <si>
    <t>TimberFrame-InternalColumnsType2:SoftWood</t>
  </si>
  <si>
    <t>Timber Frame - Internal Columns Type 2: Soft Wood</t>
  </si>
  <si>
    <t>TimberFrame-Beam-Roof:SoftWood</t>
  </si>
  <si>
    <t>Timber Frame - Beam - Roof: Soft Wood</t>
  </si>
  <si>
    <t>Mezzanine-RockPanel</t>
  </si>
  <si>
    <t>Mezzanine - RockPanel</t>
  </si>
  <si>
    <t>Mezzanine-Joist(softwood)</t>
  </si>
  <si>
    <t>Mezzanine - Joist (soft wood)</t>
  </si>
  <si>
    <t>Mezzanine-OSB</t>
  </si>
  <si>
    <t>Mezzanine - OSB</t>
  </si>
  <si>
    <t>Mezzanine-AcousticPanel:cementboard</t>
  </si>
  <si>
    <t>Mezzanine - Acoustic Panel: cement board</t>
  </si>
  <si>
    <t>Mezzanine-Floorfinishes:parquet</t>
  </si>
  <si>
    <t>Mezzanine - Floor finishes: parquet</t>
  </si>
  <si>
    <t>PichedRoof-Raftersintimberfin(softwood)</t>
  </si>
  <si>
    <t>Piched Roof - Rafters in timber fin (soft wood)</t>
  </si>
  <si>
    <t>PichedRoof-WaterproofMembrane</t>
  </si>
  <si>
    <t>Piched Roof - Waterproof Membrane</t>
  </si>
  <si>
    <t>PichedRoof-OSB_1</t>
  </si>
  <si>
    <t>Piched Roof - OSB_1</t>
  </si>
  <si>
    <t>PichedRoof-TimberJoist</t>
  </si>
  <si>
    <t>Piched Roof - Timber Joist</t>
  </si>
  <si>
    <t>PichedRoof-Woodwool</t>
  </si>
  <si>
    <t>Piched Roof - Wood wool</t>
  </si>
  <si>
    <t>PichedRoof-OSB_2</t>
  </si>
  <si>
    <t>Piched Roof - OSB_2</t>
  </si>
  <si>
    <t>PichedRoofCovering-Corrugatedglalvanisedsteelsheet</t>
  </si>
  <si>
    <t>Piched Roof Covering - Corrugated glalvanised steel sheet</t>
  </si>
  <si>
    <t>FlatRoof-MDF(ref:totem)</t>
  </si>
  <si>
    <t>Flat Roof - MDF (ref: totem)</t>
  </si>
  <si>
    <t>FlatRoof-OSB</t>
  </si>
  <si>
    <t>Flat Roof - OSB</t>
  </si>
  <si>
    <t>FlatRoof-Cellulose</t>
  </si>
  <si>
    <t>Flat Roof - Cellulose</t>
  </si>
  <si>
    <t>FlatRoof-Membranepro-climat</t>
  </si>
  <si>
    <t>Flat Roof - Membrane pro-climat</t>
  </si>
  <si>
    <t>FlatRoof-Raftersintimberfin(softwood)</t>
  </si>
  <si>
    <t>Flat Roof - Rafters in timber fin (soft wood)</t>
  </si>
  <si>
    <t>FlatRoofCovering-EPDM</t>
  </si>
  <si>
    <t>Flat Roof Covering - EPDM</t>
  </si>
  <si>
    <t>FlatRoof-InternalCeilingFinishes:RockPanel</t>
  </si>
  <si>
    <t>Flat Roof - Internal Ceiling Finishes:  RockPanel</t>
  </si>
  <si>
    <t>ExternalWallType1A-RockPanel</t>
  </si>
  <si>
    <t>External Wall Type 1A - RockPanel</t>
  </si>
  <si>
    <t>ExternalWallType1A-BatteninSoftWood</t>
  </si>
  <si>
    <t>External Wall Type 1A - Batten in Soft Wood</t>
  </si>
  <si>
    <t>ExternalWallType1A-Caisson-MDF(outersheet)</t>
  </si>
  <si>
    <t>External Wall Type 1A - Caisson - MDF (outer sheet)</t>
  </si>
  <si>
    <t>ExternalWallType1A-Caisson-OSB(sidesheet)</t>
  </si>
  <si>
    <t>External Wall Type 1A - Caisson - OSB (side sheet)</t>
  </si>
  <si>
    <t>ExternalWallType1A-Caisson-IJoist(Web)OSB</t>
  </si>
  <si>
    <t>External Wall Type 1A - Caisson - I Joist (Web) OSB</t>
  </si>
  <si>
    <t>ExternalWallType1A-Caisson-IJoist(flanges)</t>
  </si>
  <si>
    <t>External Wall Type 1A - Caisson - I Joist (flanges)</t>
  </si>
  <si>
    <t>ExternalWallType1A-Caisson-Woodwool(againstIJoists)</t>
  </si>
  <si>
    <t>External Wall Type 1A - Caisson - Wood wool (against I Joists)</t>
  </si>
  <si>
    <t>ExternalWallType1A-Caisson-OSB(innersheet)</t>
  </si>
  <si>
    <t>External Wall Type 1A - Caisson - OSB (inner sheet)</t>
  </si>
  <si>
    <t>ExternalWallType1A-Cellulose</t>
  </si>
  <si>
    <t>External Wall Type 1A - Cellulose</t>
  </si>
  <si>
    <t>ExternalWallType1B-RockPanel</t>
  </si>
  <si>
    <t>External Wall Type 1B - RockPanel</t>
  </si>
  <si>
    <t>ExternalWallType1B-BatteninSoftWood</t>
  </si>
  <si>
    <t>External Wall Type 1B - Batten in Soft Wood</t>
  </si>
  <si>
    <t>ExternalWallType1B-Caisson-MDF(outersheet)</t>
  </si>
  <si>
    <t>External Wall Type 1B - Caisson - MDF (outer sheet)</t>
  </si>
  <si>
    <t>ExternalWallType1B-Caisson-OSB(sidesheet)</t>
  </si>
  <si>
    <t>External Wall Type 1B - Caisson - OSB (side sheet)</t>
  </si>
  <si>
    <t>ExternalWallType1B-Caisson-IJoist(Web)OSB</t>
  </si>
  <si>
    <t>External Wall Type 1B - Caisson - I Joist (Web) OSB</t>
  </si>
  <si>
    <t>ExternalWallType1B-Caisson-IJoist(flanges)</t>
  </si>
  <si>
    <t>External Wall Type 1B - Caisson - I Joist (flanges)</t>
  </si>
  <si>
    <t>ExternalWallType1B-Caisson-Woodwool(againstIJoists)</t>
  </si>
  <si>
    <t>External Wall Type 1B - Caisson - Wood wool (against I Joists)</t>
  </si>
  <si>
    <t>ExternalWallType1B-Caisson-OSB(innersheet)</t>
  </si>
  <si>
    <t>External Wall Type 1B - Caisson - OSB (inner sheet)</t>
  </si>
  <si>
    <t>ExternalWallType1B-Cellulose</t>
  </si>
  <si>
    <t>External Wall Type 1B - Cellulose</t>
  </si>
  <si>
    <t>ExternalWallType1B-ClayPlasterFinish</t>
  </si>
  <si>
    <t>External Wall Type 1B - Clay Plaster Finish</t>
  </si>
  <si>
    <t>ExternalWallType2-ReclaimedCedarCladding</t>
  </si>
  <si>
    <t>External Wall Type 2 - Reclaimed Cedar Cladding</t>
  </si>
  <si>
    <t>ExternalWallType2-BatteninSoftWood</t>
  </si>
  <si>
    <t>External Wall Type 2 - Batten in Soft Wood</t>
  </si>
  <si>
    <t>ExternalWallType2-Caisson-MDF(outersheet)</t>
  </si>
  <si>
    <t>External Wall Type 2 - Caisson - MDF (outer sheet)</t>
  </si>
  <si>
    <t>ExternalWallType2-Caisson-OSB(sidesheet)</t>
  </si>
  <si>
    <t>External Wall Type 2 - Caisson - OSB (side sheet)</t>
  </si>
  <si>
    <t>ExternalWallType2-Caisson-IJoist(Web)OSB</t>
  </si>
  <si>
    <t>External Wall Type 2 - Caisson - I Joist (Web) OSB</t>
  </si>
  <si>
    <t>ExternalWallType2-Caisson-IJoist(flanges)</t>
  </si>
  <si>
    <t>External Wall Type 2 - Caisson - I Joist (flanges)</t>
  </si>
  <si>
    <t>ExternalWallType2-Caisson-Woodwool(againstIJoists)</t>
  </si>
  <si>
    <t>External Wall Type 2 - Caisson - Wood wool (against I Joists)</t>
  </si>
  <si>
    <t>ExternalWallType2-Caisson-OSB(innersheet)</t>
  </si>
  <si>
    <t>External Wall Type 2 - Caisson - OSB (inner sheet)</t>
  </si>
  <si>
    <t>ExternalWallType2-Cellulose</t>
  </si>
  <si>
    <t>External Wall Type 2 - Cellulose</t>
  </si>
  <si>
    <t>ExternalWindows-TimberFrame</t>
  </si>
  <si>
    <t>External Windows - Timber Frame</t>
  </si>
  <si>
    <t>ExternalWindows-Glazing(doubleglazed,sealedunit)</t>
  </si>
  <si>
    <t>External Windows - Glazing (double glazed, sealed unit)</t>
  </si>
  <si>
    <t>InternalwallsandParitions-ClayPlasterFinish</t>
  </si>
  <si>
    <t>Internal walls and Paritions - Clay Plaster Finish</t>
  </si>
  <si>
    <t>Internal walls and Paritions - Clay Brick</t>
  </si>
  <si>
    <t>InternalwallsandParitions-MortarforClayBrick</t>
  </si>
  <si>
    <t>Internal walls and Paritions - Mortar for Clay Brick</t>
  </si>
  <si>
    <t>N/A</t>
  </si>
  <si>
    <t>TypeName</t>
  </si>
  <si>
    <t>SerialNumber</t>
  </si>
  <si>
    <t>InstallationDate</t>
  </si>
  <si>
    <t>WarrantyStartDate</t>
  </si>
  <si>
    <t>TagNumber</t>
  </si>
  <si>
    <t>BarCode</t>
  </si>
  <si>
    <t>AssetIdentifier</t>
  </si>
  <si>
    <t>Mass</t>
  </si>
  <si>
    <t>Element_GroundFloor</t>
  </si>
  <si>
    <t>Space1;</t>
  </si>
  <si>
    <t>Element_TimberFrame</t>
  </si>
  <si>
    <t>Element_Mezzanine</t>
  </si>
  <si>
    <t>Element_PichedRoof</t>
  </si>
  <si>
    <t>Element_PichedRoofCovering</t>
  </si>
  <si>
    <t>Element_FlatRoof</t>
  </si>
  <si>
    <t>Element_FlatRoofCovering</t>
  </si>
  <si>
    <t>Element_ExternalWallType_1A</t>
  </si>
  <si>
    <t>Element_ExternalWallType_1B</t>
  </si>
  <si>
    <t>Element_ExternalWallType_2</t>
  </si>
  <si>
    <t>Element_ExternalWindows</t>
  </si>
  <si>
    <t>Element_InternalWallAndPatitions</t>
  </si>
  <si>
    <t>SheetName</t>
  </si>
  <si>
    <t>ComponentNames</t>
  </si>
  <si>
    <t>21-01 10 Foundations</t>
  </si>
  <si>
    <t>Uniclass2015</t>
  </si>
  <si>
    <t>IfcBuildingSystem</t>
  </si>
  <si>
    <t>fc6cb0b9-8924-a157-d17d-d68d59279561</t>
  </si>
  <si>
    <t>ParentName</t>
  </si>
  <si>
    <t>SheetName2</t>
  </si>
  <si>
    <t>ChildNames</t>
  </si>
  <si>
    <t>n/a - Assembly</t>
  </si>
  <si>
    <t>IfcMaterialList</t>
  </si>
  <si>
    <t>ComponentName1</t>
  </si>
  <si>
    <t>ComponentName2</t>
  </si>
  <si>
    <t>RealizingElement</t>
  </si>
  <si>
    <t>PortName1</t>
  </si>
  <si>
    <t>PortName2</t>
  </si>
  <si>
    <t>n/a - connection</t>
  </si>
  <si>
    <t>IfcMaterialLayer</t>
  </si>
  <si>
    <t>Supplier</t>
  </si>
  <si>
    <t>SetNumber</t>
  </si>
  <si>
    <t>PartNumber</t>
  </si>
  <si>
    <t>Default</t>
  </si>
  <si>
    <t>IfcBuildingElementPart</t>
  </si>
  <si>
    <t>n/a - resource</t>
  </si>
  <si>
    <t>Type.Name</t>
  </si>
  <si>
    <t>Duration</t>
  </si>
  <si>
    <t>Start</t>
  </si>
  <si>
    <t>Units_TimeFormat</t>
  </si>
  <si>
    <t>Frequency</t>
  </si>
  <si>
    <t>Units_Frequency</t>
  </si>
  <si>
    <t>TaskNumber</t>
  </si>
  <si>
    <t>Priors</t>
  </si>
  <si>
    <t>ResourceNames</t>
  </si>
  <si>
    <t>Generation</t>
  </si>
  <si>
    <t>GWP</t>
  </si>
  <si>
    <t>Cost</t>
  </si>
  <si>
    <t>ResidualLife</t>
  </si>
  <si>
    <t>NOTDEFINED</t>
  </si>
  <si>
    <t>Not Yet Started</t>
  </si>
  <si>
    <t>as required</t>
  </si>
  <si>
    <t>yearly</t>
  </si>
  <si>
    <t>IfcTask</t>
  </si>
  <si>
    <t>Stage</t>
  </si>
  <si>
    <t>RowName</t>
  </si>
  <si>
    <t>Value</t>
  </si>
  <si>
    <t>Units</t>
  </si>
  <si>
    <t>LeadInTime</t>
  </si>
  <si>
    <t>LeadOutTime</t>
  </si>
  <si>
    <t>GWP_A1</t>
  </si>
  <si>
    <t>Climate Change</t>
  </si>
  <si>
    <t>End of life</t>
  </si>
  <si>
    <t>ApprovalBy</t>
  </si>
  <si>
    <t>Directory</t>
  </si>
  <si>
    <t>File</t>
  </si>
  <si>
    <t>Reference</t>
  </si>
  <si>
    <t>n/a - doc</t>
  </si>
  <si>
    <t>Unit</t>
  </si>
  <si>
    <t>AllowedValues</t>
  </si>
  <si>
    <t>ExpectedServiceLife</t>
  </si>
  <si>
    <t>Requirement</t>
  </si>
  <si>
    <t>yrs. ᵉˢᵗᶥᵐᵃᵗᵉ</t>
  </si>
  <si>
    <t>BAMB_ElementTimeCommon</t>
  </si>
  <si>
    <t>Estimated service life is defined in ISO 6707-3 2017 (based on 15686 definitions) as Service life (years) that a element or element parts of a building would be expected to have in a set of specific in-use conditions, determined from reference service life data after taking into account any differences from the reference in-use conditions</t>
  </si>
  <si>
    <t>ReclaimedContent_A5</t>
  </si>
  <si>
    <t>ratio</t>
  </si>
  <si>
    <t>BAMB_ElementCommon</t>
  </si>
  <si>
    <t>GWP_A1ToA3</t>
  </si>
  <si>
    <t>kg CO₂ eq. / functional unit</t>
  </si>
  <si>
    <t>BAMB_ClimateChange</t>
  </si>
  <si>
    <t>OuterSurfaceArea</t>
  </si>
  <si>
    <t>m²</t>
  </si>
  <si>
    <t>BAMB_ElementQuantities</t>
  </si>
  <si>
    <t>m</t>
  </si>
  <si>
    <t>m3</t>
  </si>
  <si>
    <t>Porosity</t>
  </si>
  <si>
    <t>Weight</t>
  </si>
  <si>
    <t>kg</t>
  </si>
  <si>
    <t>tonne</t>
  </si>
  <si>
    <t>TransportVehicle</t>
  </si>
  <si>
    <t>Transport, lorry 7.5 - 16t</t>
  </si>
  <si>
    <t>GWP_A4</t>
  </si>
  <si>
    <t>TransportToSite_A4</t>
  </si>
  <si>
    <t>km</t>
  </si>
  <si>
    <t>GWP_A5</t>
  </si>
  <si>
    <t>GWPWaste_A5</t>
  </si>
  <si>
    <t>InstallationWastageRate_A5</t>
  </si>
  <si>
    <t>SiteWaste_Mass</t>
  </si>
  <si>
    <t>GWP_B1</t>
  </si>
  <si>
    <t>GWP_B2</t>
  </si>
  <si>
    <t>RestorationRate_B2</t>
  </si>
  <si>
    <t>GWP_B3</t>
  </si>
  <si>
    <t>Replacement</t>
  </si>
  <si>
    <t>True,False</t>
  </si>
  <si>
    <t>DesignLife</t>
  </si>
  <si>
    <t>BAMB_SpaceTimeCommon</t>
  </si>
  <si>
    <t>Frequency_B4</t>
  </si>
  <si>
    <t>MaterialDamageRate_B4</t>
  </si>
  <si>
    <t>IsReusable</t>
  </si>
  <si>
    <t>BAMB_ReversibilityCommon</t>
  </si>
  <si>
    <t>RestorationRate_B5</t>
  </si>
  <si>
    <t>InstallationWastageRate_B5</t>
  </si>
  <si>
    <t>GWP_C1</t>
  </si>
  <si>
    <t>GWP_C2</t>
  </si>
  <si>
    <t>TransportToSite_C2</t>
  </si>
  <si>
    <t>GWP_C3</t>
  </si>
  <si>
    <t>GWP_C4</t>
  </si>
  <si>
    <t>Method_B4ToC4</t>
  </si>
  <si>
    <t>Disposal</t>
  </si>
  <si>
    <t>MaterialDamageRate_C1</t>
  </si>
  <si>
    <t>MaterialDamageRate_result</t>
  </si>
  <si>
    <t>ReUsedContent_Result</t>
  </si>
  <si>
    <t>ReclaimedContent_A5_Result</t>
  </si>
  <si>
    <t>ReclaimedContent_A5_mass</t>
  </si>
  <si>
    <t>ReclaimedContent_A5_mass_future</t>
  </si>
  <si>
    <t>GWP_D</t>
  </si>
  <si>
    <t>CoordinateXAxis</t>
  </si>
  <si>
    <t>CoordinateYAxis</t>
  </si>
  <si>
    <t>CoordinateZAxis</t>
  </si>
  <si>
    <t>ClockwiseRotation</t>
  </si>
  <si>
    <t>ElevationalRotation</t>
  </si>
  <si>
    <t>YawRotation</t>
  </si>
  <si>
    <t>00_Ground</t>
  </si>
  <si>
    <t>point</t>
  </si>
  <si>
    <t>n/a - Site</t>
  </si>
  <si>
    <t>IfcPlacement</t>
  </si>
  <si>
    <t>Autodesk Revit 2017 (ENU)</t>
  </si>
  <si>
    <t>3mb3Is0ED1k9fL_Do620zn</t>
  </si>
  <si>
    <t>3mb3Is0ED1k9fL_Do620pm</t>
  </si>
  <si>
    <t>Risk</t>
  </si>
  <si>
    <t>Chance</t>
  </si>
  <si>
    <t>SheetName1</t>
  </si>
  <si>
    <t>RowName1</t>
  </si>
  <si>
    <t>RowName2</t>
  </si>
  <si>
    <t>Owner</t>
  </si>
  <si>
    <t>Mitigation</t>
  </si>
  <si>
    <t>Environmental</t>
  </si>
  <si>
    <t>Unknown</t>
  </si>
  <si>
    <t>Building 16</t>
  </si>
  <si>
    <t>Pset_Risk</t>
  </si>
  <si>
    <t>PEnum__PickList_idx</t>
  </si>
  <si>
    <t>AppliesToSheet</t>
  </si>
  <si>
    <t>na</t>
  </si>
  <si>
    <t>Category_Systems</t>
  </si>
  <si>
    <t>Phase_Category</t>
  </si>
  <si>
    <t>Units_Linear</t>
  </si>
  <si>
    <t>Units_Area</t>
  </si>
  <si>
    <t>Units_Volume</t>
  </si>
  <si>
    <t>Units_Currency</t>
  </si>
  <si>
    <t>MasterUnitsDesc</t>
  </si>
  <si>
    <t>Units_Mass</t>
  </si>
  <si>
    <t>PEnum_Facility_Units_Frequency</t>
  </si>
  <si>
    <t>PEnum_Facility_Units_TimeFormat</t>
  </si>
  <si>
    <t>PEnum_Assembly_SheetName</t>
  </si>
  <si>
    <t>PEnum_Assembly_SheetName2</t>
  </si>
  <si>
    <t>PEnum_Category_Systems</t>
  </si>
  <si>
    <t>Introduction</t>
  </si>
  <si>
    <t>11-11 00 00 Assembly Facility</t>
  </si>
  <si>
    <t>OmniClass</t>
  </si>
  <si>
    <t>CIC 1 : Brief</t>
  </si>
  <si>
    <t>CIC</t>
  </si>
  <si>
    <t>COBie</t>
  </si>
  <si>
    <t>m2:squaremeters</t>
  </si>
  <si>
    <t>Excel:IFC</t>
  </si>
  <si>
    <t>m3:cubicmeter</t>
  </si>
  <si>
    <t>ATTOGRAY</t>
  </si>
  <si>
    <t>IFC</t>
  </si>
  <si>
    <t>Unit for absorbed radioactive dose.</t>
  </si>
  <si>
    <t>kg:kilograms</t>
  </si>
  <si>
    <t>Excel:COBie</t>
  </si>
  <si>
    <t>milisecond</t>
  </si>
  <si>
    <t>real-time continuously</t>
  </si>
  <si>
    <t>yyyy-mm-ddThh:mm:ss</t>
  </si>
  <si>
    <t>Designer</t>
  </si>
  <si>
    <t>13-11 00 00 Space Planning Types</t>
  </si>
  <si>
    <t>Circulation Zone</t>
  </si>
  <si>
    <t>21-00 00 00 Element</t>
  </si>
  <si>
    <t>23-11 00 00 Site Products</t>
  </si>
  <si>
    <t>OminClass</t>
  </si>
  <si>
    <t>21-01 00 00 Substructure</t>
  </si>
  <si>
    <t>Excluded</t>
  </si>
  <si>
    <t>Control</t>
  </si>
  <si>
    <t>Lubricant</t>
  </si>
  <si>
    <t>Labor</t>
  </si>
  <si>
    <t>Adjustment</t>
  </si>
  <si>
    <t>Owner Approval</t>
  </si>
  <si>
    <t>kg CO2 eq</t>
  </si>
  <si>
    <t>Certificates</t>
  </si>
  <si>
    <t>Approved</t>
  </si>
  <si>
    <t>BoundedValue</t>
  </si>
  <si>
    <t>Point</t>
  </si>
  <si>
    <t>Change</t>
  </si>
  <si>
    <t>Has Occurred</t>
  </si>
  <si>
    <t>Very High</t>
  </si>
  <si>
    <t>RIBAPoW</t>
  </si>
  <si>
    <t>IfcProject</t>
  </si>
  <si>
    <t>IfcOrganization</t>
  </si>
  <si>
    <t>IfcZone</t>
  </si>
  <si>
    <t>IfcActuatorType</t>
  </si>
  <si>
    <t>Pset_Warranty</t>
  </si>
  <si>
    <t>IfcActuator</t>
  </si>
  <si>
    <t>IfcSystem</t>
  </si>
  <si>
    <t>IfcRelAggregates</t>
  </si>
  <si>
    <t>IfcRelConnectsElements</t>
  </si>
  <si>
    <t>IfcConstructionProductResource</t>
  </si>
  <si>
    <t>IfcProcedure</t>
  </si>
  <si>
    <t>IfcPropertySet</t>
  </si>
  <si>
    <t>IfcDocumentInformation</t>
  </si>
  <si>
    <t>IfcPropertyObjectReference</t>
  </si>
  <si>
    <t>IfcAlignmentCurve</t>
  </si>
  <si>
    <t>IfcApproval</t>
  </si>
  <si>
    <t>PEnum__SheetName</t>
  </si>
  <si>
    <t>SFG20</t>
  </si>
  <si>
    <t>11-12 00 00 Education Facility</t>
  </si>
  <si>
    <t>CIC 2 : Concept</t>
  </si>
  <si>
    <t>meters</t>
  </si>
  <si>
    <t>ft2:feetsquare</t>
  </si>
  <si>
    <t>ft3:cubicfeet</t>
  </si>
  <si>
    <t>BAM</t>
  </si>
  <si>
    <t>ISO 4217</t>
  </si>
  <si>
    <t>CENTIGRAY</t>
  </si>
  <si>
    <t>g:GRAMS</t>
  </si>
  <si>
    <t>instantly</t>
  </si>
  <si>
    <t>yyyy/mm/ddThh:mm:ss</t>
  </si>
  <si>
    <t>Contractor</t>
  </si>
  <si>
    <t>Roof</t>
  </si>
  <si>
    <t>13-13 00 00 Void Areas</t>
  </si>
  <si>
    <t>Fire Alarm Zone</t>
  </si>
  <si>
    <t>Moveable</t>
  </si>
  <si>
    <t>23-13 00 00 Structural and Exterior Enclosure Products</t>
  </si>
  <si>
    <t>Flow</t>
  </si>
  <si>
    <t>Part</t>
  </si>
  <si>
    <t>Calibration</t>
  </si>
  <si>
    <t>Started</t>
  </si>
  <si>
    <t>Contractor Certified</t>
  </si>
  <si>
    <t>Production</t>
  </si>
  <si>
    <t>kg CO2 eq / functional unit</t>
  </si>
  <si>
    <t>Client Requirements</t>
  </si>
  <si>
    <t>As Built</t>
  </si>
  <si>
    <t>EnumeratedValue</t>
  </si>
  <si>
    <t>Line-end-one</t>
  </si>
  <si>
    <t>Claim</t>
  </si>
  <si>
    <t>High</t>
  </si>
  <si>
    <t>IfcPerson</t>
  </si>
  <si>
    <t>IfcSpatialElement</t>
  </si>
  <si>
    <t>IfcSpatialZone</t>
  </si>
  <si>
    <t>IfcActuatorType.ELECTRICACTUATOR</t>
  </si>
  <si>
    <t>IfcActuator.ELECTRICACTUATOR</t>
  </si>
  <si>
    <t>IfcRelConnectsPorts</t>
  </si>
  <si>
    <t>ifcConstraint</t>
  </si>
  <si>
    <t>IfcCrewResource</t>
  </si>
  <si>
    <t>Pset_EnvironmentalImpactValues</t>
  </si>
  <si>
    <t>IfcDocumentReference</t>
  </si>
  <si>
    <t>IfcPropertySingleValue</t>
  </si>
  <si>
    <t>IfcBoundingBox</t>
  </si>
  <si>
    <t>IfcProcess</t>
  </si>
  <si>
    <t>PEnum_Facility_Category</t>
  </si>
  <si>
    <t>NPD</t>
  </si>
  <si>
    <t>11-13 00 00 Public Service Facility</t>
  </si>
  <si>
    <t>CIC 3 : Design Development</t>
  </si>
  <si>
    <t>inches</t>
  </si>
  <si>
    <t>km2:squarekilometers</t>
  </si>
  <si>
    <t>BEG</t>
  </si>
  <si>
    <t>DECAGRAY</t>
  </si>
  <si>
    <t>uk_ton:tonnes</t>
  </si>
  <si>
    <t>minute</t>
  </si>
  <si>
    <t>minutely</t>
  </si>
  <si>
    <t>yyyy.mm.ddThh:mm:ss</t>
  </si>
  <si>
    <t>Client</t>
  </si>
  <si>
    <t>Site</t>
  </si>
  <si>
    <t>13-15 00 00 Wall Spaces</t>
  </si>
  <si>
    <t>Historical Preservation Zone</t>
  </si>
  <si>
    <t>21-02 00 00 Shell</t>
  </si>
  <si>
    <t>Reusable</t>
  </si>
  <si>
    <t>23-15 00 00 Interior and Finish Products</t>
  </si>
  <si>
    <t>21-01 10 10 Standard Foundations</t>
  </si>
  <si>
    <t>Included</t>
  </si>
  <si>
    <t>Return</t>
  </si>
  <si>
    <t>PartSet</t>
  </si>
  <si>
    <t>Tools</t>
  </si>
  <si>
    <t>Emergency</t>
  </si>
  <si>
    <t>Completed</t>
  </si>
  <si>
    <t>Information Only</t>
  </si>
  <si>
    <t>Primary Energy Consumption</t>
  </si>
  <si>
    <t>Closeout Submittals</t>
  </si>
  <si>
    <t>Exact Requirement</t>
  </si>
  <si>
    <t>ListValue</t>
  </si>
  <si>
    <t>Line-end-two</t>
  </si>
  <si>
    <t>Coordination</t>
  </si>
  <si>
    <t>Moderate</t>
  </si>
  <si>
    <t>IfcExternalSpatialStructureElement</t>
  </si>
  <si>
    <t>IfcSpatialZone.CONSTRUCTION</t>
  </si>
  <si>
    <t>IfcActuatorType.HANDOPERATEDACTUATOR</t>
  </si>
  <si>
    <t>IfcActuator.HANDOPERATEDACTUATOR</t>
  </si>
  <si>
    <t>IfcDistributionSystem</t>
  </si>
  <si>
    <t>IfcElementAssembly</t>
  </si>
  <si>
    <t>IfcRelConnectsPortToElement</t>
  </si>
  <si>
    <t>IfcLaborResource</t>
  </si>
  <si>
    <t>IfcEvent</t>
  </si>
  <si>
    <t>Pset_EnvironmentalImpactIndicators</t>
  </si>
  <si>
    <t>IfcRelAssociatesDocument</t>
  </si>
  <si>
    <t>Pset_ActionRequest</t>
  </si>
  <si>
    <t>IfcCartesianPoint</t>
  </si>
  <si>
    <t>PEnum_Facility_Phase_Category</t>
  </si>
  <si>
    <t>TBA</t>
  </si>
  <si>
    <t>11-14 00 00 Cultural Facility</t>
  </si>
  <si>
    <t>CIC 4 : Production Information</t>
  </si>
  <si>
    <t>Excel</t>
  </si>
  <si>
    <t>mm2:squaremillimeters</t>
  </si>
  <si>
    <t>BGL</t>
  </si>
  <si>
    <t>DECIGRAY</t>
  </si>
  <si>
    <t>ton:tonnes</t>
  </si>
  <si>
    <t>hour</t>
  </si>
  <si>
    <t>hourly</t>
  </si>
  <si>
    <t>yyyy mm ddThh:mm:ss</t>
  </si>
  <si>
    <t>Assessor</t>
  </si>
  <si>
    <t>13-17 00 00 Encroachment Spaces</t>
  </si>
  <si>
    <t>Lighting Zone</t>
  </si>
  <si>
    <t>21-03 00 00 Interiors</t>
  </si>
  <si>
    <t>Not Reusable</t>
  </si>
  <si>
    <t>23-17 00 00 Openings, Passages, and Protection Products</t>
  </si>
  <si>
    <t>21-01 10 10 10 Wall Foundations</t>
  </si>
  <si>
    <t>Layer</t>
  </si>
  <si>
    <t>Supply</t>
  </si>
  <si>
    <t>Training</t>
  </si>
  <si>
    <t>Inspection</t>
  </si>
  <si>
    <t>Contract Drawings</t>
  </si>
  <si>
    <t>Maximum Requirement</t>
  </si>
  <si>
    <t>ReferenceValue</t>
  </si>
  <si>
    <t>Box-lowerleft</t>
  </si>
  <si>
    <t>Low</t>
  </si>
  <si>
    <t>IfcExternalSpatialElement</t>
  </si>
  <si>
    <t>IfcSpatialZone.FIRESAFETY</t>
  </si>
  <si>
    <t>IfcActuatorType.HYDRAULICACTUATOR</t>
  </si>
  <si>
    <t>IfcActuator.HYDRAULICACTUATOR</t>
  </si>
  <si>
    <t>IfcStructuralAnalysisModel</t>
  </si>
  <si>
    <t>IfcRelConnectsStructuralMember</t>
  </si>
  <si>
    <t>IfcResource</t>
  </si>
  <si>
    <t>IfcRelSequence</t>
  </si>
  <si>
    <t>GBL_EPD</t>
  </si>
  <si>
    <t>IfcControl</t>
  </si>
  <si>
    <t>Pset_ActorCommon</t>
  </si>
  <si>
    <t>IfcCurveSegment2D</t>
  </si>
  <si>
    <t>PEnum_Facility_Units_Linear</t>
  </si>
  <si>
    <t>TBC</t>
  </si>
  <si>
    <t>EWC</t>
  </si>
  <si>
    <t>11-15 00 00 Recreation Facility</t>
  </si>
  <si>
    <t>CIC 5 : Constructed Information</t>
  </si>
  <si>
    <t>mm</t>
  </si>
  <si>
    <t>yd2:squareyards</t>
  </si>
  <si>
    <t>BHD</t>
  </si>
  <si>
    <t>EXAGRAY</t>
  </si>
  <si>
    <t>lbm:poundmass</t>
  </si>
  <si>
    <t>day</t>
  </si>
  <si>
    <t>daily</t>
  </si>
  <si>
    <t>dd-mm-yyyyThh:mm:ss</t>
  </si>
  <si>
    <t>ASSIGNEE</t>
  </si>
  <si>
    <t>13-21 00 00 Parking Spaces</t>
  </si>
  <si>
    <t>Occupancy Zone</t>
  </si>
  <si>
    <t>21-04 00 00 Services</t>
  </si>
  <si>
    <t>23-19 00 00 Specialty Products</t>
  </si>
  <si>
    <t>21-01 10 10 30 Column Foundations</t>
  </si>
  <si>
    <t>Mix</t>
  </si>
  <si>
    <t>Structural</t>
  </si>
  <si>
    <t>SpareSet</t>
  </si>
  <si>
    <t>Operation</t>
  </si>
  <si>
    <t>Minimum Requirement</t>
  </si>
  <si>
    <t>SetValue</t>
  </si>
  <si>
    <t>Box-upperright</t>
  </si>
  <si>
    <t>Function</t>
  </si>
  <si>
    <t>IfcExternalSpatialElement.EXTERNAL</t>
  </si>
  <si>
    <t>IfcSpatialZone.LIGHTING</t>
  </si>
  <si>
    <t>IfcActuatorType.NOTDEFINED</t>
  </si>
  <si>
    <t>IfcActuator.NOTDEFINED</t>
  </si>
  <si>
    <t>IfcElementAssembly.ACCESSORY_ASSEMBLY</t>
  </si>
  <si>
    <t>IfcRelCoversBldgElements</t>
  </si>
  <si>
    <t>IfcConstructionResource</t>
  </si>
  <si>
    <t>BAMB_Impact</t>
  </si>
  <si>
    <t>Pset_ActuatorPHistory</t>
  </si>
  <si>
    <t>IfcDirection</t>
  </si>
  <si>
    <t>PEnum_Facility_Units_Area</t>
  </si>
  <si>
    <t>Null</t>
  </si>
  <si>
    <t>CAWS</t>
  </si>
  <si>
    <t>11-16 00 00 Housing Facility</t>
  </si>
  <si>
    <t>CIC 6 : Handover</t>
  </si>
  <si>
    <t>in</t>
  </si>
  <si>
    <t>uk_acre:squareacres</t>
  </si>
  <si>
    <t>BMD</t>
  </si>
  <si>
    <t>FEMTOGRAY</t>
  </si>
  <si>
    <t>ozm:ouncemass</t>
  </si>
  <si>
    <t>week</t>
  </si>
  <si>
    <t>weekly</t>
  </si>
  <si>
    <t>dd/mm/yyyyThh:mm:ss</t>
  </si>
  <si>
    <t>ASSIGNOR</t>
  </si>
  <si>
    <t>13-23 00 00 Facility Service Spaces</t>
  </si>
  <si>
    <t>Ventilation Zone</t>
  </si>
  <si>
    <t>21-05 00 00 Equipment and Furnishings</t>
  </si>
  <si>
    <t>23-21 00 00 Furnishings, Fixtures and Equipment Products</t>
  </si>
  <si>
    <t>21-01 10 10 90 Standard Foundation Supplementary Components</t>
  </si>
  <si>
    <t>Optional</t>
  </si>
  <si>
    <t>Other</t>
  </si>
  <si>
    <t>PM</t>
  </si>
  <si>
    <t>Contract Modifications</t>
  </si>
  <si>
    <t>SingleValue</t>
  </si>
  <si>
    <t>IndoorAirQuality</t>
  </si>
  <si>
    <t>IfcExternalSpatialElement.EXTERNAL_EARTH</t>
  </si>
  <si>
    <t>IfcSpatialZone.OCCUPANCY</t>
  </si>
  <si>
    <t>IfcActuatorType.PNEUMATICACTUATOR</t>
  </si>
  <si>
    <t>IfcActuator.PNEUMATICACTUATOR</t>
  </si>
  <si>
    <t>IfcElementAssembly.ARCH</t>
  </si>
  <si>
    <t>IfcRelFlowControlElements</t>
  </si>
  <si>
    <t>IfcConstructionEquipmentResource</t>
  </si>
  <si>
    <t>Pset_ActuatorTypeCommon</t>
  </si>
  <si>
    <t>PEnum_Facility_Units_Volume</t>
  </si>
  <si>
    <t>nil</t>
  </si>
  <si>
    <t>SfB</t>
  </si>
  <si>
    <t>11-17 00 00 Retail Facility</t>
  </si>
  <si>
    <t>CIC 6A : Post fit-out Handover</t>
  </si>
  <si>
    <t>ft</t>
  </si>
  <si>
    <t>us_acre:ussquareacres</t>
  </si>
  <si>
    <t>BND</t>
  </si>
  <si>
    <t>GIGAGRAY</t>
  </si>
  <si>
    <t>month</t>
  </si>
  <si>
    <t>monthly</t>
  </si>
  <si>
    <t>dd.mm.yyyyThh:mm:ss</t>
  </si>
  <si>
    <t>LESSEE</t>
  </si>
  <si>
    <t>13-25 00 00 Circulation Spaces</t>
  </si>
  <si>
    <t>Ownership Zone</t>
  </si>
  <si>
    <t>21-06 00 00 Special Construction and Demolition</t>
  </si>
  <si>
    <t>23-23 00 00 Conveying Systems and Material Handling Products</t>
  </si>
  <si>
    <t>21-01 10 20 Special Foundations</t>
  </si>
  <si>
    <t>Safety</t>
  </si>
  <si>
    <t>Contract Specifications</t>
  </si>
  <si>
    <t>Submitted</t>
  </si>
  <si>
    <t>TableValue</t>
  </si>
  <si>
    <t>Installation</t>
  </si>
  <si>
    <t>IfcExternalSpatialElement.EXTERNAL_WATER</t>
  </si>
  <si>
    <t>IfcSpatialZone.SECURITY</t>
  </si>
  <si>
    <t>IfcActuatorType.THERMOSTATICACTUATOR</t>
  </si>
  <si>
    <t>IfcActuator.THERMOSTATICACTUATOR</t>
  </si>
  <si>
    <t>IfcElementAssembly.BEAM_GRID</t>
  </si>
  <si>
    <t>IfcRelFillsElement</t>
  </si>
  <si>
    <t>IfcConstructionEquipmentResource.DEMOLISHING</t>
  </si>
  <si>
    <t>Pset_ActuatorTypeElectricActuator</t>
  </si>
  <si>
    <t>IfcPointOnCurve</t>
  </si>
  <si>
    <t>PEnum_Facility_Units_Currency</t>
  </si>
  <si>
    <t>-</t>
  </si>
  <si>
    <t>Revit Categories</t>
  </si>
  <si>
    <t>11-21 00 00 Health Care Facility</t>
  </si>
  <si>
    <t>CIC 7 : Post Practical Completion</t>
  </si>
  <si>
    <t>yd</t>
  </si>
  <si>
    <t>ang2:angstroms</t>
  </si>
  <si>
    <t>BRL</t>
  </si>
  <si>
    <t>GRAY</t>
  </si>
  <si>
    <t>g</t>
  </si>
  <si>
    <t>quarter</t>
  </si>
  <si>
    <t>quarterly</t>
  </si>
  <si>
    <t>dd mm yyyyThh:mm:ss</t>
  </si>
  <si>
    <t>LESSOR</t>
  </si>
  <si>
    <t>13-31 00 00 Education and Training Spaces</t>
  </si>
  <si>
    <t>Vertical Core Zone</t>
  </si>
  <si>
    <t>21-07 00 00 Sitework</t>
  </si>
  <si>
    <t>23-25 00 00 Medical and Laboratory Equipment</t>
  </si>
  <si>
    <t>21-01 10 20 10 Driven Piles</t>
  </si>
  <si>
    <t>ShutDown</t>
  </si>
  <si>
    <t>Design Data</t>
  </si>
  <si>
    <t>S0:WIP</t>
  </si>
  <si>
    <t>BS1192</t>
  </si>
  <si>
    <t>RFI</t>
  </si>
  <si>
    <t>IfcExternalSpatialElement.EXTERNAL_FIRE</t>
  </si>
  <si>
    <t>IfcSpatialZone.THERMAL</t>
  </si>
  <si>
    <t>IfcActuatorType.USERDEFINED</t>
  </si>
  <si>
    <t>IfcActuator.USERDEFINED</t>
  </si>
  <si>
    <t>IfcElementAssembly.BRACED_FRAME</t>
  </si>
  <si>
    <t>IfcConstructionEquipmentResource.EARTHMOVING</t>
  </si>
  <si>
    <t>Pset_ActuatorTypeHydraulicActuator</t>
  </si>
  <si>
    <t>IfcPointOnSurface</t>
  </si>
  <si>
    <t>PEnum_Facility_Units</t>
  </si>
  <si>
    <t>n/a - inherit from parent</t>
  </si>
  <si>
    <t>ArchiCAD Classifications 22</t>
  </si>
  <si>
    <t>11-23 00 00 Hospitality Facility</t>
  </si>
  <si>
    <t>GRIP 1 : Output definition</t>
  </si>
  <si>
    <t>GRIP</t>
  </si>
  <si>
    <t>mi</t>
  </si>
  <si>
    <t>ar:are</t>
  </si>
  <si>
    <t>BSD</t>
  </si>
  <si>
    <t>HECTOGRAY</t>
  </si>
  <si>
    <t>uk_ton</t>
  </si>
  <si>
    <t>mm-dd-yyyyThh:mm:ss</t>
  </si>
  <si>
    <t>LETTINGAGENT</t>
  </si>
  <si>
    <t>13-33 00 00 Recreation Spaces</t>
  </si>
  <si>
    <t>Horizontal Core Zone</t>
  </si>
  <si>
    <t>23-27 00 00 General Facility Services Products</t>
  </si>
  <si>
    <t>21-01 10 20 15 Bored Piles</t>
  </si>
  <si>
    <t>StartUp</t>
  </si>
  <si>
    <t>Design Review Comment</t>
  </si>
  <si>
    <t>S1:</t>
  </si>
  <si>
    <t>IfcExternalSpatialElement.USERDEFINED</t>
  </si>
  <si>
    <t>IfcSpatialZone.TRANSPORT</t>
  </si>
  <si>
    <t>IfcAirTerminalBoxType</t>
  </si>
  <si>
    <t>IfcAirTerminal</t>
  </si>
  <si>
    <t>IfcElementAssembly.GIRDER</t>
  </si>
  <si>
    <t>IfcStructuralConnection</t>
  </si>
  <si>
    <t>IfcConstructionEquipmentResource.ERECTING</t>
  </si>
  <si>
    <t>Pset_ActuatorTypeLinearActuation</t>
  </si>
  <si>
    <t>IfcVector</t>
  </si>
  <si>
    <t>PEnum_Facility_Units_Duration</t>
  </si>
  <si>
    <t>IFC2X1</t>
  </si>
  <si>
    <t>11-25 00 00 Lodging Facility</t>
  </si>
  <si>
    <t>GRIP 2 : Pre-feasibility</t>
  </si>
  <si>
    <t>ly</t>
  </si>
  <si>
    <t>ly2:lightyear</t>
  </si>
  <si>
    <t>BWP</t>
  </si>
  <si>
    <t>KILOGRAY</t>
  </si>
  <si>
    <t>lbm</t>
  </si>
  <si>
    <t>mm/dd/yyyyThh:mm:ss</t>
  </si>
  <si>
    <t>OWNER</t>
  </si>
  <si>
    <t>13-35 00 00 Government Spaces</t>
  </si>
  <si>
    <t>Vertical Core Drainage Zone</t>
  </si>
  <si>
    <t>23-29 00 00 Facility and Occupant Protection Products</t>
  </si>
  <si>
    <t>21-01 10 20 20 Caissons</t>
  </si>
  <si>
    <t>Testing</t>
  </si>
  <si>
    <t>Manufacturer Field Reports</t>
  </si>
  <si>
    <t>S2:</t>
  </si>
  <si>
    <t>Specification</t>
  </si>
  <si>
    <t>IfcExternalSpatialElement.NOTDEFIEND</t>
  </si>
  <si>
    <t>IfcSpatialZone.VENTILATION</t>
  </si>
  <si>
    <t>IfcAirTerminalBoxType.CONSTANTFLOW</t>
  </si>
  <si>
    <t>IfcAirTerminal.DIFFUSER</t>
  </si>
  <si>
    <t>IfcElementAssembly.REINFORCEMENT_UNIT</t>
  </si>
  <si>
    <t>IfcStructuralCurveConnection</t>
  </si>
  <si>
    <t>IfcConstructionEquipmentResource.HEATING</t>
  </si>
  <si>
    <t>Pset_ActuatorTypePneumaticActuator</t>
  </si>
  <si>
    <t>PEnum_Contact_Category</t>
  </si>
  <si>
    <t>IFC2X2</t>
  </si>
  <si>
    <t>11-27 00 00 Office Facility</t>
  </si>
  <si>
    <t>GRIP 3 : Options selection</t>
  </si>
  <si>
    <t>cm</t>
  </si>
  <si>
    <t>in2:inchsquare</t>
  </si>
  <si>
    <t>BZD</t>
  </si>
  <si>
    <t>MEGAGRAY</t>
  </si>
  <si>
    <t>ozm</t>
  </si>
  <si>
    <t>never</t>
  </si>
  <si>
    <t>mm.dd.yyyyThh:mm:ss</t>
  </si>
  <si>
    <t>TENANT</t>
  </si>
  <si>
    <t>13-37 00 00 Artistic Spaces</t>
  </si>
  <si>
    <t>Vertical Core Structural Zone</t>
  </si>
  <si>
    <t>23-31 00 00 Plumbing Specific Products and Equipment</t>
  </si>
  <si>
    <t>21-01 10 20 30 Special Foundation Walls</t>
  </si>
  <si>
    <t>Trouble</t>
  </si>
  <si>
    <t>Manufacturer Instructions</t>
  </si>
  <si>
    <t>S3:</t>
  </si>
  <si>
    <t>IfcSpatialStructureElement</t>
  </si>
  <si>
    <t>IfcSpatialZone.USERDEFINED</t>
  </si>
  <si>
    <t>IfcAirTerminalBoxType.NOTDEFINED</t>
  </si>
  <si>
    <t>IfcAirTerminal.GRILLE</t>
  </si>
  <si>
    <t>IfcElementAssembly.RIGID_FRAME</t>
  </si>
  <si>
    <t>IfcStructuralPointConnection</t>
  </si>
  <si>
    <t>IfcConstructionEquipmentResource.LIGHTING</t>
  </si>
  <si>
    <t>Pset_ActuatorTypeRotationalActuation</t>
  </si>
  <si>
    <t>Autodesk.Revit.DB.XYZ</t>
  </si>
  <si>
    <t>PEnum_Floor_Category</t>
  </si>
  <si>
    <t>IFC2X3</t>
  </si>
  <si>
    <t>11-29 00 00 Research Facility</t>
  </si>
  <si>
    <t>GRIP 4 : Single option development</t>
  </si>
  <si>
    <t>KILOMETRE</t>
  </si>
  <si>
    <t>mi2:squaremiles</t>
  </si>
  <si>
    <t>CAD</t>
  </si>
  <si>
    <t>MICROGRAY</t>
  </si>
  <si>
    <t>mm dd yyyyThh:mm:ss</t>
  </si>
  <si>
    <t>USERDEFINED</t>
  </si>
  <si>
    <t>13-41 00 00 Museum Spaces</t>
  </si>
  <si>
    <t>Vertical Circulation Zone</t>
  </si>
  <si>
    <t>23-33 00 00 HVAC Specific Products and Equipment</t>
  </si>
  <si>
    <t>21-01 10 20 40 Foundation Anchors</t>
  </si>
  <si>
    <t>STARTEVENT</t>
  </si>
  <si>
    <t>Operation and Maintenance</t>
  </si>
  <si>
    <t>S4:</t>
  </si>
  <si>
    <t>IfcSpatialZone.NOTDEFINED</t>
  </si>
  <si>
    <t>IfcAirTerminalBoxType.USERDEFINED</t>
  </si>
  <si>
    <t>IfcAirTerminal.LOUVRE</t>
  </si>
  <si>
    <t>IfcElementAssembly.SLAB_FIELD</t>
  </si>
  <si>
    <t>IfcStructuralSurfaceConnection</t>
  </si>
  <si>
    <t>IfcConstructionEquipmentResource.PAVING</t>
  </si>
  <si>
    <t>Pset_AirSideSystemInformation</t>
  </si>
  <si>
    <t>PEnum_Space_Category</t>
  </si>
  <si>
    <t>IFC2X4</t>
  </si>
  <si>
    <t>11-35 00 00 Production Facility</t>
  </si>
  <si>
    <t>GRIP 5 : Detailed design</t>
  </si>
  <si>
    <t>METRE</t>
  </si>
  <si>
    <t>cm2:squarecentimeters</t>
  </si>
  <si>
    <t>CBD</t>
  </si>
  <si>
    <t>MILLIGRAY</t>
  </si>
  <si>
    <t>GRAMS</t>
  </si>
  <si>
    <t>yyyy-mm-dd</t>
  </si>
  <si>
    <t>13-45 00 00 Library Spaces</t>
  </si>
  <si>
    <t>23-35 00 00 Electrical and Lighting Specific Products and Equipment</t>
  </si>
  <si>
    <t>21-01 10 20 50 Underpinning</t>
  </si>
  <si>
    <t>ENDEVENT</t>
  </si>
  <si>
    <t>Preconstruction Submittals</t>
  </si>
  <si>
    <t>S5:</t>
  </si>
  <si>
    <t>IfcSpatialZoneType</t>
  </si>
  <si>
    <t>IfcAirTerminalBoxType.VARIABLEFLOWPRESSUREDEPENDANT</t>
  </si>
  <si>
    <t>IfcAirTerminal.NOTDEFINED</t>
  </si>
  <si>
    <t>IfcElementAssembly.TRUSS</t>
  </si>
  <si>
    <t>IfcConstructionEquipmentResource.PUMPING</t>
  </si>
  <si>
    <t>Pset_AirTerminalBoxPHistory</t>
  </si>
  <si>
    <t>PEnum_Zone_Category</t>
  </si>
  <si>
    <t>IFC4X1</t>
  </si>
  <si>
    <t>11-37 00 00 Storage Facility</t>
  </si>
  <si>
    <t>GRIP 6 : Construction, testing and commissioning</t>
  </si>
  <si>
    <t>MILLIMETRE</t>
  </si>
  <si>
    <t>ha:hectares</t>
  </si>
  <si>
    <t>CHF</t>
  </si>
  <si>
    <t>NANOGRAY</t>
  </si>
  <si>
    <t>tonnes</t>
  </si>
  <si>
    <t>yyyy/mm/dd</t>
  </si>
  <si>
    <t>13-47 00 00 Spiritual Spaces</t>
  </si>
  <si>
    <t>23-37 00 00 Information and Communication Specific Products and Equipment</t>
  </si>
  <si>
    <t>21-01 10 20 60 Raft Foundations</t>
  </si>
  <si>
    <t>INTERMEDIATEEVENT</t>
  </si>
  <si>
    <t>Product Data</t>
  </si>
  <si>
    <t>S6:</t>
  </si>
  <si>
    <t>IfcSpatialZoneType.CONSTRUCTION</t>
  </si>
  <si>
    <t>IfcAirTerminalBoxType.VARIABLEFLOWPRESSUREINDEPENDANT</t>
  </si>
  <si>
    <t>IfcAirTerminal.REGISTER</t>
  </si>
  <si>
    <t>IfcElementAssembly.USERDEFINED</t>
  </si>
  <si>
    <t>IfcConstructionEquipmentResource.TRANSPORTING</t>
  </si>
  <si>
    <t>Pset_AirTerminalBoxTypeCommon</t>
  </si>
  <si>
    <t>PEnum_Type_SheetName</t>
  </si>
  <si>
    <t>IFC4X2</t>
  </si>
  <si>
    <t>11-41 00 00 Water Infrastructure Facility</t>
  </si>
  <si>
    <t>GRIP 7 : Scheme handback</t>
  </si>
  <si>
    <t>m2</t>
  </si>
  <si>
    <t>CLP</t>
  </si>
  <si>
    <t>PETAGRAY</t>
  </si>
  <si>
    <t>poundmass</t>
  </si>
  <si>
    <t>yyyy.mm.dd</t>
  </si>
  <si>
    <t>13-49 00 00 Environmentally Controlled Spaces</t>
  </si>
  <si>
    <t>23-39 00 00 Utility and Transportation Products</t>
  </si>
  <si>
    <t>21-01 10 20 70 Pile Caps</t>
  </si>
  <si>
    <t>Punch List Items</t>
  </si>
  <si>
    <t>S7:</t>
  </si>
  <si>
    <t>IfcSpace.SPACE</t>
  </si>
  <si>
    <t>IfcSpatialZoneType.FIRESAFETY</t>
  </si>
  <si>
    <t>IfcAirTerminalType</t>
  </si>
  <si>
    <t>IfcAirTerminal.USERDEFINED</t>
  </si>
  <si>
    <t>IfcElementAssembly.NOTDEFINED</t>
  </si>
  <si>
    <t>IfcConstructionEquipmentResource.USERDEFINED</t>
  </si>
  <si>
    <t>Pset_AirTerminalOccurrence</t>
  </si>
  <si>
    <t>PEnum_Type_AssetType</t>
  </si>
  <si>
    <t>11-43 00 00 Waste Infrastructure Facility</t>
  </si>
  <si>
    <t>GRIP 8 : Project close out</t>
  </si>
  <si>
    <t>ft2</t>
  </si>
  <si>
    <t>CNY</t>
  </si>
  <si>
    <t>PICOGRAY</t>
  </si>
  <si>
    <t>ouncemass</t>
  </si>
  <si>
    <t>yyyy mm dd</t>
  </si>
  <si>
    <t>13-51 00 00 Healthcare Spaces</t>
  </si>
  <si>
    <t>23-11 11 00 Ground Anchorages</t>
  </si>
  <si>
    <t>21-01 10 20 80 Grade Beams</t>
  </si>
  <si>
    <t>Cost / m2</t>
  </si>
  <si>
    <t>Request for Information</t>
  </si>
  <si>
    <t>A:</t>
  </si>
  <si>
    <t>IfcSpace.PARKING</t>
  </si>
  <si>
    <t>IfcSpatialZoneType.LIGHTING</t>
  </si>
  <si>
    <t>IfcAirTerminalType.DIFFUSER</t>
  </si>
  <si>
    <t>IfcAirTerminalBox</t>
  </si>
  <si>
    <t>IfcConstructionEquipmentResource.NOTDEFINED</t>
  </si>
  <si>
    <t>Pset_AirTerminalPHistory</t>
  </si>
  <si>
    <t>PEnum_Type_Category</t>
  </si>
  <si>
    <t>11-44 00 00 Information Infrastructure Facility</t>
  </si>
  <si>
    <t>OGC Gateways : 5 onwards</t>
  </si>
  <si>
    <t>OGC</t>
  </si>
  <si>
    <t>km2</t>
  </si>
  <si>
    <t>CYS</t>
  </si>
  <si>
    <t>TERAGRAY</t>
  </si>
  <si>
    <t>dd-mm-yyyy</t>
  </si>
  <si>
    <t>13-53 00 00 Laboratory Spaces</t>
  </si>
  <si>
    <t>23-11 13 00 Ground Improvement Products</t>
  </si>
  <si>
    <t>21-01 20 Subgrade Enclosures</t>
  </si>
  <si>
    <t>ADVICE_CAUTION</t>
  </si>
  <si>
    <t>Cost / Area</t>
  </si>
  <si>
    <t>Requests for Information</t>
  </si>
  <si>
    <t>B:</t>
  </si>
  <si>
    <t>IfcSpace.GFA</t>
  </si>
  <si>
    <t>IfcSpatialZoneType.OCCUPANCY</t>
  </si>
  <si>
    <t>IfcAirTerminalType.GRILLE</t>
  </si>
  <si>
    <t>IfcAirTerminalBox.CONSTANTFLOW</t>
  </si>
  <si>
    <t>IfcConstructionMaterialResource</t>
  </si>
  <si>
    <t>Pset_AirTerminalTypeCommon</t>
  </si>
  <si>
    <t>PEnum_Component_Category</t>
  </si>
  <si>
    <t>11-51 00 00 Transportation Facility</t>
  </si>
  <si>
    <t>OGC Gateways : between 0 and 1</t>
  </si>
  <si>
    <t>mm2</t>
  </si>
  <si>
    <t>CZK</t>
  </si>
  <si>
    <t>ATTOMOLE</t>
  </si>
  <si>
    <t>Unit for amount of substance.</t>
  </si>
  <si>
    <t>dd/mm/yyyy</t>
  </si>
  <si>
    <t>13-55 00 00 Commerce Activity Spaces</t>
  </si>
  <si>
    <t>23-11 15 00 Sheeting and Revetments</t>
  </si>
  <si>
    <t>21-01 20 10 Walls for Subgrade Enclosures</t>
  </si>
  <si>
    <t>ADVICE_NOTE</t>
  </si>
  <si>
    <t>Cost / Year</t>
  </si>
  <si>
    <t>Samples</t>
  </si>
  <si>
    <t>CR:ConstructionRecord</t>
  </si>
  <si>
    <t>IfcSpace.INTERNAL</t>
  </si>
  <si>
    <t>IfcSpatialZoneType.SECURITY</t>
  </si>
  <si>
    <t>IfcAirTerminalType.LOUVRE</t>
  </si>
  <si>
    <t>IfcAirTerminalBox.NOTDEFINED</t>
  </si>
  <si>
    <t>IfcConstructionMaterialResource.AGGREGATES</t>
  </si>
  <si>
    <t>Pset_AirToAirHeatRecoveryPHistory</t>
  </si>
  <si>
    <t>GBP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</si>
</sst>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Thh:mm:ss"/>
    <numFmt numFmtId="165" formatCode="0.000"/>
  </numFmts>
  <fonts count="25" x14ac:knownFonts="1">
    <font>
      <sz val="11"/>
      <color indexed="8"/>
      <name val="Calibri"/>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0"/>
      <name val="Arial"/>
      <family val="2"/>
    </font>
    <font>
      <sz val="10"/>
      <color indexed="8"/>
      <name val="Arial"/>
      <family val="2"/>
    </font>
    <font>
      <sz val="10"/>
      <color indexed="63"/>
      <name val="Arial"/>
      <family val="2"/>
    </font>
    <font>
      <sz val="11"/>
      <color indexed="9"/>
      <name val="Calibri"/>
      <family val="2"/>
    </font>
    <font>
      <u/>
      <sz val="11"/>
      <color indexed="30"/>
      <name val="Calibri"/>
      <family val="2"/>
    </font>
    <font>
      <sz val="11"/>
      <color indexed="10"/>
      <name val="Calibri"/>
      <family val="2"/>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FFFF99"/>
        <bgColor indexed="64"/>
      </patternFill>
    </fill>
    <fill>
      <patternFill patternType="solid">
        <fgColor rgb="FFCC99FF"/>
        <bgColor indexed="64"/>
      </patternFill>
    </fill>
    <fill>
      <patternFill patternType="solid">
        <fgColor rgb="FFCCFFCC"/>
        <bgColor indexed="64"/>
      </patternFill>
    </fill>
    <fill>
      <patternFill patternType="solid">
        <fgColor rgb="FFFFCC99"/>
        <bgColor indexed="64"/>
      </patternFill>
    </fill>
    <fill>
      <patternFill patternType="solid">
        <fgColor rgb="FFCCCCFF"/>
        <bgColor indexed="64"/>
      </patternFill>
    </fill>
    <fill>
      <patternFill patternType="solid">
        <fgColor rgb="FFE75300"/>
        <bgColor indexed="64"/>
      </patternFill>
    </fill>
    <fill>
      <patternFill patternType="solid">
        <fgColor rgb="FFFF9012"/>
        <bgColor indexed="64"/>
      </patternFill>
    </fill>
    <fill>
      <patternFill patternType="solid">
        <fgColor rgb="FF1ABC9C"/>
        <bgColor indexed="64"/>
      </patternFill>
    </fill>
    <fill>
      <patternFill patternType="solid">
        <fgColor rgb="FFADA400"/>
        <bgColor indexed="64"/>
      </patternFill>
    </fill>
    <fill>
      <patternFill patternType="solid">
        <fgColor rgb="FF92D050"/>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s>
  <cellStyleXfs count="5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33" borderId="10" applyNumberFormat="0" applyProtection="0">
      <alignment horizontal="center" textRotation="90" shrinkToFit="1" readingOrder="1"/>
    </xf>
    <xf numFmtId="0" fontId="19" fillId="33" borderId="10" applyProtection="0">
      <alignment horizontal="left" readingOrder="1"/>
    </xf>
    <xf numFmtId="164" fontId="18" fillId="0" borderId="0" applyFill="0" applyBorder="0">
      <alignment horizontal="left"/>
    </xf>
    <xf numFmtId="0" fontId="18" fillId="34" borderId="11" applyNumberFormat="0" applyFont="0" applyAlignment="0" applyProtection="0"/>
    <xf numFmtId="0" fontId="18" fillId="35" borderId="11" applyNumberFormat="0" applyFont="0" applyAlignment="0" applyProtection="0"/>
    <xf numFmtId="0" fontId="18" fillId="35" borderId="11" applyNumberFormat="0" applyFont="0" applyAlignment="0" applyProtection="0"/>
    <xf numFmtId="0" fontId="18" fillId="36" borderId="11" applyNumberFormat="0" applyFont="0" applyAlignment="0" applyProtection="0"/>
    <xf numFmtId="0" fontId="18" fillId="36" borderId="11" applyNumberFormat="0" applyFont="0" applyAlignment="0" applyProtection="0"/>
    <xf numFmtId="0" fontId="18" fillId="37" borderId="11" applyNumberFormat="0" applyFont="0" applyAlignment="0" applyProtection="0"/>
    <xf numFmtId="0" fontId="20" fillId="33" borderId="11" applyNumberFormat="0" applyAlignment="0" applyProtection="0"/>
    <xf numFmtId="0" fontId="21" fillId="38" borderId="11">
      <alignment horizontal="left" vertical="top" wrapText="1"/>
    </xf>
    <xf numFmtId="0" fontId="22" fillId="39" borderId="0" applyNumberFormat="0" applyBorder="0" applyAlignment="0" applyProtection="0"/>
    <xf numFmtId="0" fontId="22" fillId="40" borderId="0" applyNumberFormat="0" applyBorder="0" applyAlignment="0" applyProtection="0"/>
    <xf numFmtId="0" fontId="23" fillId="0" borderId="0" applyNumberFormat="0" applyFill="0" applyBorder="0" applyAlignment="0" applyProtection="0"/>
    <xf numFmtId="0" fontId="22" fillId="41" borderId="0" applyNumberFormat="0" applyBorder="0" applyAlignment="0" applyProtection="0"/>
    <xf numFmtId="0" fontId="22" fillId="42" borderId="0" applyNumberFormat="0" applyBorder="0" applyAlignment="0" applyProtection="0"/>
  </cellStyleXfs>
  <cellXfs count="47">
    <xf numFmtId="0" fontId="0" fillId="0" borderId="0" xfId="0"/>
    <xf numFmtId="0" fontId="19" fillId="33" borderId="10" xfId="43" applyNumberFormat="1" applyFont="1" applyFill="1" applyBorder="1" applyAlignment="1">
      <alignment horizontal="left" readingOrder="1"/>
    </xf>
    <xf numFmtId="164" fontId="18" fillId="0" borderId="0" xfId="44" applyNumberFormat="1" applyFont="1" applyAlignment="1" applyProtection="1">
      <alignment horizontal="left"/>
    </xf>
    <xf numFmtId="0" fontId="0" fillId="34" borderId="11" xfId="45" applyFill="1" applyBorder="1"/>
    <xf numFmtId="0" fontId="0" fillId="37" borderId="11" xfId="50" applyFill="1" applyBorder="1"/>
    <xf numFmtId="0" fontId="19" fillId="33" borderId="10" xfId="43" applyNumberFormat="1" applyFont="1" applyFill="1" applyBorder="1" applyAlignment="1" applyProtection="1">
      <alignment horizontal="left" readingOrder="1"/>
    </xf>
    <xf numFmtId="0" fontId="19" fillId="33" borderId="12" xfId="43" applyBorder="1">
      <alignment horizontal="left" readingOrder="1"/>
    </xf>
    <xf numFmtId="0" fontId="0" fillId="35" borderId="11" xfId="47" applyFill="1" applyBorder="1"/>
    <xf numFmtId="0" fontId="18" fillId="34" borderId="11" xfId="45" applyFont="1"/>
    <xf numFmtId="164" fontId="18" fillId="34" borderId="11" xfId="45" applyNumberFormat="1" applyFont="1" applyAlignment="1">
      <alignment horizontal="left"/>
    </xf>
    <xf numFmtId="0" fontId="21" fillId="38" borderId="11" xfId="52" applyNumberFormat="1" applyFont="1" applyFill="1" applyBorder="1" applyAlignment="1" applyProtection="1">
      <alignment horizontal="left" vertical="top" wrapText="1"/>
    </xf>
    <xf numFmtId="164" fontId="22" fillId="39" borderId="11" xfId="53" applyNumberFormat="1" applyBorder="1" applyAlignment="1">
      <alignment horizontal="left"/>
    </xf>
    <xf numFmtId="164" fontId="22" fillId="42" borderId="11" xfId="57" applyNumberFormat="1" applyBorder="1" applyAlignment="1">
      <alignment horizontal="left"/>
    </xf>
    <xf numFmtId="164" fontId="22" fillId="40" borderId="11" xfId="54" applyNumberFormat="1" applyBorder="1" applyAlignment="1">
      <alignment horizontal="left"/>
    </xf>
    <xf numFmtId="164" fontId="22" fillId="41" borderId="11" xfId="56" applyNumberFormat="1" applyBorder="1" applyAlignment="1">
      <alignment horizontal="left"/>
    </xf>
    <xf numFmtId="164" fontId="20" fillId="33" borderId="11" xfId="51" applyNumberFormat="1" applyAlignment="1">
      <alignment horizontal="left"/>
    </xf>
    <xf numFmtId="0" fontId="20" fillId="33" borderId="11" xfId="51" applyFont="1" applyFill="1" applyBorder="1"/>
    <xf numFmtId="0" fontId="0" fillId="0" borderId="0" xfId="0" applyNumberFormat="1" applyFont="1" applyFill="1" applyBorder="1" applyAlignment="1" applyProtection="1"/>
    <xf numFmtId="0" fontId="0" fillId="36" borderId="11" xfId="49" applyFill="1" applyBorder="1"/>
    <xf numFmtId="0" fontId="19" fillId="33" borderId="10" xfId="42" applyFont="1" applyFill="1" applyBorder="1" applyAlignment="1">
      <alignment horizontal="center" textRotation="90" shrinkToFit="1" readingOrder="1"/>
    </xf>
    <xf numFmtId="164" fontId="18" fillId="36" borderId="11" xfId="44" applyFill="1" applyBorder="1">
      <alignment horizontal="left"/>
    </xf>
    <xf numFmtId="164" fontId="19" fillId="33" borderId="10" xfId="42" applyNumberFormat="1">
      <alignment horizontal="center" textRotation="90" shrinkToFit="1" readingOrder="1"/>
    </xf>
    <xf numFmtId="0" fontId="23" fillId="0" borderId="0" xfId="55" applyFont="1"/>
    <xf numFmtId="0" fontId="0" fillId="36" borderId="13" xfId="49" applyBorder="1"/>
    <xf numFmtId="0" fontId="23" fillId="36" borderId="14" xfId="55" applyFill="1" applyBorder="1"/>
    <xf numFmtId="0" fontId="0" fillId="36" borderId="15" xfId="49" applyFill="1" applyBorder="1"/>
    <xf numFmtId="164" fontId="18" fillId="36" borderId="15" xfId="44" applyFill="1" applyBorder="1">
      <alignment horizontal="left"/>
    </xf>
    <xf numFmtId="0" fontId="0" fillId="36" borderId="16" xfId="49" applyBorder="1"/>
    <xf numFmtId="0" fontId="0" fillId="36" borderId="17" xfId="49" applyBorder="1"/>
    <xf numFmtId="0" fontId="24" fillId="43" borderId="16" xfId="49" applyFont="1" applyFill="1" applyBorder="1"/>
    <xf numFmtId="0" fontId="23" fillId="36" borderId="11" xfId="55" applyFill="1" applyBorder="1"/>
    <xf numFmtId="0" fontId="24" fillId="43" borderId="18" xfId="49" applyFont="1" applyFill="1" applyBorder="1"/>
    <xf numFmtId="0" fontId="0" fillId="36" borderId="18" xfId="49" applyBorder="1"/>
    <xf numFmtId="0" fontId="0" fillId="34" borderId="17" xfId="45" applyBorder="1"/>
    <xf numFmtId="0" fontId="18" fillId="0" borderId="11" xfId="49" applyNumberFormat="1" applyFont="1" applyFill="1" applyBorder="1" applyAlignment="1" applyProtection="1"/>
    <xf numFmtId="165" fontId="0" fillId="34" borderId="11" xfId="45" applyNumberFormat="1" applyBorder="1"/>
    <xf numFmtId="0" fontId="0" fillId="35" borderId="11" xfId="46" applyFill="1" applyBorder="1"/>
    <xf numFmtId="0" fontId="0" fillId="36" borderId="11" xfId="48" applyFill="1" applyBorder="1"/>
    <xf numFmtId="0" fontId="18" fillId="0" borderId="13" xfId="49" applyNumberFormat="1" applyFont="1" applyFill="1" applyBorder="1" applyAlignment="1" applyProtection="1"/>
    <xf numFmtId="165" fontId="0" fillId="34" borderId="13" xfId="45" applyNumberFormat="1" applyBorder="1"/>
    <xf numFmtId="0" fontId="0" fillId="36" borderId="19" xfId="49" applyBorder="1"/>
    <xf numFmtId="0" fontId="0" fillId="36" borderId="20" xfId="49" applyBorder="1"/>
    <xf numFmtId="0" fontId="0" fillId="36" borderId="21" xfId="49" applyBorder="1"/>
    <xf numFmtId="0" fontId="0" fillId="36" borderId="15" xfId="49" applyBorder="1"/>
    <xf numFmtId="0" fontId="0" fillId="36" borderId="22" xfId="49" applyBorder="1"/>
    <xf numFmtId="0" fontId="0" fillId="36" borderId="23" xfId="49" applyBorder="1"/>
    <xf numFmtId="0" fontId="0" fillId="36" borderId="24" xfId="49" applyBorder="1"/>
  </cellXfs>
  <cellStyles count="58">
    <cellStyle name="00_Header" xfId="42" xr:uid="{00000000-0005-0000-0000-000000000000}"/>
    <cellStyle name="00_Header_2" xfId="43" xr:uid="{00000000-0005-0000-0000-00000100000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30_DateFormat" xfId="44" xr:uid="{00000000-0005-0000-0000-000008000000}"/>
    <cellStyle name="30_Required" xfId="45" xr:uid="{00000000-0005-0000-0000-000009000000}"/>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40_External Reference" xfId="46" xr:uid="{00000000-0005-0000-0000-000010000000}"/>
    <cellStyle name="40_External_Reference" xfId="47" xr:uid="{00000000-0005-0000-0000-000011000000}"/>
    <cellStyle name="50_Specified As Required" xfId="48" xr:uid="{00000000-0005-0000-0000-000012000000}"/>
    <cellStyle name="50_Specified_As_Required" xfId="49" xr:uid="{00000000-0005-0000-0000-000013000000}"/>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60_PickList" xfId="50" xr:uid="{00000000-0005-0000-0000-00001A000000}"/>
    <cellStyle name="70_Secondary_Information" xfId="51" xr:uid="{00000000-0005-0000-0000-00001B000000}"/>
    <cellStyle name="80_Calculation_Derived" xfId="52" xr:uid="{00000000-0005-0000-0000-00001C000000}"/>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Building" xfId="53" xr:uid="{00000000-0005-0000-0000-000024000000}"/>
    <cellStyle name="Calculation" xfId="11" builtinId="22" customBuiltin="1"/>
    <cellStyle name="Check Cell" xfId="13" builtinId="23" customBuiltin="1"/>
    <cellStyle name="Element" xfId="54" xr:uid="{00000000-0005-0000-0000-000027000000}"/>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55" builtinId="8"/>
    <cellStyle name="Input" xfId="9" builtinId="20" customBuiltin="1"/>
    <cellStyle name="Linked Cell" xfId="12" builtinId="24" customBuiltin="1"/>
    <cellStyle name="Material" xfId="56" xr:uid="{00000000-0005-0000-0000-000031000000}"/>
    <cellStyle name="Neutral" xfId="8" builtinId="28" customBuiltin="1"/>
    <cellStyle name="Normal" xfId="0" builtinId="0" customBuiltin="1"/>
    <cellStyle name="Note" xfId="15" builtinId="10" customBuiltin="1"/>
    <cellStyle name="Output" xfId="10" builtinId="21" customBuiltin="1"/>
    <cellStyle name="Space" xfId="57" xr:uid="{00000000-0005-0000-0000-000036000000}"/>
    <cellStyle name="Title" xfId="1" builtinId="15" customBuiltin="1"/>
    <cellStyle name="Total" xfId="17" builtinId="25" customBuiltin="1"/>
    <cellStyle name="Warning Text" xfId="14" builtinId="11" customBuiltin="1"/>
  </cellStyles>
  <dxfs count="635">
    <dxf>
      <border diagonalUp="0" diagonalDown="0">
        <left style="thin">
          <color auto="1"/>
        </left>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bottom style="thin">
          <color auto="1"/>
        </bottom>
      </border>
    </dxf>
    <dxf>
      <border diagonalUp="0" diagonalDown="0" outline="0">
        <left style="thin">
          <color auto="1"/>
        </left>
        <right style="thin">
          <color auto="1"/>
        </right>
        <top/>
        <bottom/>
      </border>
    </dxf>
    <dxf>
      <border diagonalUp="0" diagonalDown="0">
        <left/>
        <right/>
        <top style="thin">
          <color auto="1"/>
        </top>
        <bottom style="thin">
          <color auto="1"/>
        </bottom>
        <vertical/>
        <horizontal/>
      </border>
    </dxf>
    <dxf>
      <border outline="0">
        <bottom style="thin">
          <color auto="1"/>
        </bottom>
      </border>
    </dxf>
    <dxf>
      <border diagonalUp="0" diagonalDown="0">
        <left/>
        <right/>
        <top style="thin">
          <color auto="1"/>
        </top>
        <bottom style="thin">
          <color auto="1"/>
        </bottom>
        <vertical/>
        <horizontal/>
      </border>
    </dxf>
    <dxf>
      <border outline="0">
        <bottom style="thin">
          <color auto="1"/>
        </bottom>
      </border>
    </dxf>
    <dxf>
      <border diagonalUp="0" diagonalDown="0">
        <left/>
        <right/>
        <top style="thin">
          <color auto="1"/>
        </top>
        <bottom style="thin">
          <color auto="1"/>
        </bottom>
        <vertical/>
        <horizontal/>
      </border>
    </dxf>
    <dxf>
      <border outline="0">
        <bottom style="thin">
          <color auto="1"/>
        </bottom>
      </border>
    </dxf>
    <dxf>
      <border diagonalUp="0" diagonalDown="0">
        <left/>
        <right/>
        <top style="thin">
          <color auto="1"/>
        </top>
        <bottom style="thin">
          <color auto="1"/>
        </bottom>
        <vertical/>
        <horizontal/>
      </border>
    </dxf>
    <dxf>
      <border outline="0">
        <bottom style="thin">
          <color auto="1"/>
        </bottom>
      </border>
    </dxf>
    <dxf>
      <border diagonalUp="0" diagonalDown="0">
        <left style="thin">
          <color auto="1"/>
        </left>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bottom style="thin">
          <color auto="1"/>
        </bottom>
      </border>
    </dxf>
    <dxf>
      <border diagonalUp="0" diagonalDown="0" outline="0">
        <left style="thin">
          <color auto="1"/>
        </left>
        <right style="thin">
          <color auto="1"/>
        </right>
        <top/>
        <bottom/>
      </border>
    </dxf>
    <dxf>
      <border diagonalUp="0" diagonalDown="0">
        <left/>
        <right/>
        <top style="thin">
          <color auto="1"/>
        </top>
        <bottom style="thin">
          <color auto="1"/>
        </bottom>
        <vertical/>
        <horizontal/>
      </border>
    </dxf>
    <dxf>
      <border outline="0">
        <bottom style="thin">
          <color auto="1"/>
        </bottom>
      </border>
    </dxf>
    <dxf>
      <border diagonalUp="0" diagonalDown="0">
        <left/>
        <right/>
        <top style="thin">
          <color auto="1"/>
        </top>
        <bottom style="thin">
          <color auto="1"/>
        </bottom>
        <vertical/>
        <horizontal/>
      </border>
    </dxf>
    <dxf>
      <border outline="0">
        <bottom style="thin">
          <color auto="1"/>
        </bottom>
      </border>
    </dxf>
    <dxf>
      <border diagonalUp="0" diagonalDown="0">
        <left/>
        <right/>
        <top style="thin">
          <color auto="1"/>
        </top>
        <bottom style="thin">
          <color auto="1"/>
        </bottom>
        <vertical/>
        <horizontal/>
      </border>
    </dxf>
    <dxf>
      <border outline="0">
        <bottom style="thin">
          <color auto="1"/>
        </bottom>
      </border>
    </dxf>
    <dxf>
      <border diagonalUp="0" diagonalDown="0">
        <left/>
        <right/>
        <top style="thin">
          <color auto="1"/>
        </top>
        <bottom style="thin">
          <color auto="1"/>
        </bottom>
        <vertical/>
        <horizontal/>
      </border>
    </dxf>
    <dxf>
      <border outline="0">
        <bottom style="thin">
          <color auto="1"/>
        </bottom>
      </border>
    </dxf>
    <dxf>
      <border diagonalUp="0" diagonalDown="0">
        <left/>
        <right/>
        <top style="thin">
          <color auto="1"/>
        </top>
        <bottom style="thin">
          <color auto="1"/>
        </bottom>
        <vertical/>
        <horizontal/>
      </border>
    </dxf>
    <dxf>
      <border outline="0">
        <bottom style="thin">
          <color auto="1"/>
        </bottom>
      </border>
    </dxf>
    <dxf>
      <border diagonalUp="0" diagonalDown="0">
        <left/>
        <right/>
        <top style="thin">
          <color auto="1"/>
        </top>
        <bottom style="thin">
          <color auto="1"/>
        </bottom>
        <vertical/>
        <horizontal/>
      </border>
    </dxf>
    <dxf>
      <border outline="0">
        <bottom style="thin">
          <color auto="1"/>
        </bottom>
      </border>
    </dxf>
    <dxf>
      <border diagonalUp="0" diagonalDown="0">
        <left/>
        <right/>
        <top style="thin">
          <color auto="1"/>
        </top>
        <bottom style="thin">
          <color auto="1"/>
        </bottom>
        <vertical/>
        <horizontal/>
      </border>
    </dxf>
    <dxf>
      <border outline="0">
        <bottom style="thin">
          <color auto="1"/>
        </bottom>
      </border>
    </dxf>
    <dxf>
      <border diagonalUp="0" diagonalDown="0">
        <left/>
        <right/>
        <top style="thin">
          <color auto="1"/>
        </top>
        <bottom style="thin">
          <color auto="1"/>
        </bottom>
        <vertical/>
        <horizontal/>
      </border>
    </dxf>
    <dxf>
      <border outline="0">
        <bottom style="thin">
          <color auto="1"/>
        </bottom>
      </border>
    </dxf>
    <dxf>
      <border outline="0">
        <bottom style="thin">
          <color auto="1"/>
        </bottom>
      </border>
    </dxf>
    <dxf>
      <border outline="0">
        <bottom style="thin">
          <color auto="1"/>
        </bottom>
      </border>
    </dxf>
    <dxf>
      <border diagonalUp="0" diagonalDown="0">
        <left style="thin">
          <color auto="1"/>
        </left>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bottom style="thin">
          <color auto="1"/>
        </bottom>
      </border>
    </dxf>
    <dxf>
      <border diagonalUp="0" diagonalDown="0" outline="0">
        <left style="thin">
          <color auto="1"/>
        </left>
        <right style="thin">
          <color auto="1"/>
        </right>
        <top/>
        <bottom/>
      </border>
    </dxf>
    <dxf>
      <border diagonalUp="0" diagonalDown="0">
        <left style="thin">
          <color auto="1"/>
        </left>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bottom style="thin">
          <color auto="1"/>
        </bottom>
      </border>
    </dxf>
    <dxf>
      <border diagonalUp="0" diagonalDown="0" outline="0">
        <left style="thin">
          <color auto="1"/>
        </left>
        <right style="thin">
          <color auto="1"/>
        </right>
        <top/>
        <bottom/>
      </border>
    </dxf>
    <dxf>
      <border diagonalUp="0" diagonalDown="0">
        <left style="thin">
          <color auto="1"/>
        </left>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bottom style="thin">
          <color auto="1"/>
        </bottom>
      </border>
    </dxf>
    <dxf>
      <border diagonalUp="0" diagonalDown="0" outline="0">
        <left style="thin">
          <color auto="1"/>
        </left>
        <right style="thin">
          <color auto="1"/>
        </right>
        <top/>
        <bottom/>
      </border>
    </dxf>
    <dxf>
      <border diagonalUp="0" diagonalDown="0">
        <left style="thin">
          <color auto="1"/>
        </left>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bottom style="thin">
          <color auto="1"/>
        </bottom>
      </border>
    </dxf>
    <dxf>
      <border diagonalUp="0" diagonalDown="0" outline="0">
        <left style="thin">
          <color auto="1"/>
        </left>
        <right style="thin">
          <color auto="1"/>
        </right>
        <top/>
        <bottom/>
      </border>
    </dxf>
    <dxf>
      <border diagonalUp="0" diagonalDown="0">
        <left style="thin">
          <color auto="1"/>
        </left>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bottom style="thin">
          <color auto="1"/>
        </bottom>
      </border>
    </dxf>
    <dxf>
      <border diagonalUp="0" diagonalDown="0" outline="0">
        <left style="thin">
          <color auto="1"/>
        </left>
        <right style="thin">
          <color auto="1"/>
        </right>
        <top/>
        <bottom/>
      </border>
    </dxf>
    <dxf>
      <border diagonalUp="0" diagonalDown="0">
        <left style="thin">
          <color auto="1"/>
        </left>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bottom style="thin">
          <color auto="1"/>
        </bottom>
      </border>
    </dxf>
    <dxf>
      <border diagonalUp="0" diagonalDown="0" outline="0">
        <left style="thin">
          <color auto="1"/>
        </left>
        <right style="thin">
          <color auto="1"/>
        </right>
        <top/>
        <bottom/>
      </border>
    </dxf>
    <dxf>
      <border diagonalUp="0" diagonalDown="0">
        <left style="thin">
          <color auto="1"/>
        </left>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bottom style="thin">
          <color auto="1"/>
        </bottom>
      </border>
    </dxf>
    <dxf>
      <border diagonalUp="0" diagonalDown="0" outline="0">
        <left style="thin">
          <color auto="1"/>
        </left>
        <right style="thin">
          <color auto="1"/>
        </right>
        <top/>
        <bottom/>
      </border>
    </dxf>
    <dxf>
      <border diagonalUp="0" diagonalDown="0">
        <left style="thin">
          <color auto="1"/>
        </left>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bottom style="thin">
          <color auto="1"/>
        </bottom>
      </border>
    </dxf>
    <dxf>
      <border diagonalUp="0" diagonalDown="0" outline="0">
        <left style="thin">
          <color auto="1"/>
        </left>
        <right style="thin">
          <color auto="1"/>
        </right>
        <top/>
        <bottom/>
      </border>
    </dxf>
    <dxf>
      <border diagonalUp="0" diagonalDown="0">
        <left style="thin">
          <color auto="1"/>
        </left>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bottom style="thin">
          <color auto="1"/>
        </bottom>
      </border>
    </dxf>
    <dxf>
      <border diagonalUp="0" diagonalDown="0" outline="0">
        <left style="thin">
          <color auto="1"/>
        </left>
        <right style="thin">
          <color auto="1"/>
        </right>
        <top/>
        <bottom/>
      </border>
    </dxf>
    <dxf>
      <border diagonalUp="0" diagonalDown="0">
        <left style="thin">
          <color auto="1"/>
        </left>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bottom style="thin">
          <color auto="1"/>
        </bottom>
      </border>
    </dxf>
    <dxf>
      <border diagonalUp="0" diagonalDown="0" outline="0">
        <left style="thin">
          <color auto="1"/>
        </left>
        <right style="thin">
          <color auto="1"/>
        </right>
        <top/>
        <bottom/>
      </border>
    </dxf>
    <dxf>
      <border diagonalUp="0" diagonalDown="0">
        <left style="thin">
          <color auto="1"/>
        </left>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bottom style="thin">
          <color auto="1"/>
        </bottom>
      </border>
    </dxf>
    <dxf>
      <border diagonalUp="0" diagonalDown="0" outline="0">
        <left style="thin">
          <color auto="1"/>
        </left>
        <right style="thin">
          <color auto="1"/>
        </right>
        <top/>
        <bottom/>
      </border>
    </dxf>
    <dxf>
      <border diagonalUp="0" diagonalDown="0">
        <left style="thin">
          <color auto="1"/>
        </left>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bottom style="thin">
          <color auto="1"/>
        </bottom>
      </border>
    </dxf>
    <dxf>
      <border diagonalUp="0" diagonalDown="0" outline="0">
        <left style="thin">
          <color auto="1"/>
        </left>
        <right style="thin">
          <color auto="1"/>
        </right>
        <top/>
        <bottom/>
      </border>
    </dxf>
    <dxf>
      <border diagonalUp="0" diagonalDown="0">
        <left style="thin">
          <color auto="1"/>
        </left>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bottom style="thin">
          <color auto="1"/>
        </bottom>
      </border>
    </dxf>
    <dxf>
      <border diagonalUp="0" diagonalDown="0" outline="0">
        <left style="thin">
          <color auto="1"/>
        </left>
        <right style="thin">
          <color auto="1"/>
        </right>
        <top/>
        <bottom/>
      </border>
    </dxf>
    <dxf>
      <border diagonalUp="0" diagonalDown="0">
        <left style="thin">
          <color auto="1"/>
        </left>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bottom style="thin">
          <color auto="1"/>
        </bottom>
      </border>
    </dxf>
    <dxf>
      <border diagonalUp="0" diagonalDown="0" outline="0">
        <left style="thin">
          <color auto="1"/>
        </left>
        <right style="thin">
          <color auto="1"/>
        </right>
        <top/>
        <bottom/>
      </border>
    </dxf>
    <dxf>
      <border diagonalUp="0" diagonalDown="0">
        <left style="thin">
          <color auto="1"/>
        </left>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bottom style="thin">
          <color auto="1"/>
        </bottom>
      </border>
    </dxf>
    <dxf>
      <border diagonalUp="0" diagonalDown="0" outline="0">
        <left style="thin">
          <color auto="1"/>
        </left>
        <right style="thin">
          <color auto="1"/>
        </right>
        <top/>
        <bottom/>
      </border>
    </dxf>
    <dxf>
      <border diagonalUp="0" diagonalDown="0">
        <left style="thin">
          <color auto="1"/>
        </left>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bottom style="thin">
          <color auto="1"/>
        </bottom>
      </border>
    </dxf>
    <dxf>
      <border diagonalUp="0" diagonalDown="0">
        <left style="thin">
          <color auto="1"/>
        </left>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bottom style="thin">
          <color auto="1"/>
        </bottom>
      </border>
    </dxf>
    <dxf>
      <border diagonalUp="0" diagonalDown="0" outline="0">
        <left style="thin">
          <color auto="1"/>
        </left>
        <right style="thin">
          <color auto="1"/>
        </right>
        <top/>
        <bottom/>
      </border>
    </dxf>
    <dxf>
      <border diagonalUp="0" diagonalDown="0">
        <left style="thin">
          <color auto="1"/>
        </left>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bottom style="thin">
          <color auto="1"/>
        </bottom>
      </border>
    </dxf>
    <dxf>
      <border diagonalUp="0" diagonalDown="0" outline="0">
        <left style="thin">
          <color auto="1"/>
        </left>
        <right style="thin">
          <color auto="1"/>
        </right>
        <top/>
        <bottom/>
      </border>
    </dxf>
    <dxf>
      <border diagonalUp="0" diagonalDown="0">
        <left/>
        <right/>
        <top style="thin">
          <color auto="1"/>
        </top>
        <bottom style="thin">
          <color auto="1"/>
        </bottom>
        <vertical/>
        <horizontal/>
      </border>
    </dxf>
    <dxf>
      <border outline="0">
        <bottom style="thin">
          <color auto="1"/>
        </bottom>
      </border>
    </dxf>
    <dxf>
      <border diagonalUp="0" diagonalDown="0">
        <left style="thin">
          <color auto="1"/>
        </left>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bottom style="thin">
          <color auto="1"/>
        </bottom>
      </border>
    </dxf>
    <dxf>
      <border diagonalUp="0" diagonalDown="0" outline="0">
        <left style="thin">
          <color auto="1"/>
        </left>
        <right style="thin">
          <color auto="1"/>
        </right>
        <top/>
        <bottom/>
      </border>
    </dxf>
    <dxf>
      <border diagonalUp="0" diagonalDown="0">
        <left/>
        <right/>
        <top style="thin">
          <color auto="1"/>
        </top>
        <bottom style="thin">
          <color auto="1"/>
        </bottom>
        <vertical/>
        <horizontal/>
      </border>
    </dxf>
    <dxf>
      <border outline="0">
        <bottom style="thin">
          <color auto="1"/>
        </bottom>
      </border>
    </dxf>
    <dxf>
      <border diagonalUp="0" diagonalDown="0">
        <left/>
        <right/>
        <top style="thin">
          <color auto="1"/>
        </top>
        <bottom style="thin">
          <color auto="1"/>
        </bottom>
        <vertical/>
        <horizontal/>
      </border>
    </dxf>
    <dxf>
      <border outline="0">
        <bottom style="thin">
          <color auto="1"/>
        </bottom>
      </border>
    </dxf>
    <dxf>
      <border diagonalUp="0" diagonalDown="0">
        <left/>
        <right/>
        <top style="thin">
          <color auto="1"/>
        </top>
        <bottom style="thin">
          <color auto="1"/>
        </bottom>
        <vertical/>
        <horizontal/>
      </border>
    </dxf>
    <dxf>
      <border outline="0">
        <bottom style="thin">
          <color auto="1"/>
        </bottom>
      </border>
    </dxf>
    <dxf>
      <border diagonalUp="0" diagonalDown="0">
        <left/>
        <right/>
        <top style="thin">
          <color auto="1"/>
        </top>
        <bottom style="thin">
          <color auto="1"/>
        </bottom>
        <vertical/>
        <horizontal/>
      </border>
    </dxf>
    <dxf>
      <border outline="0">
        <bottom style="thin">
          <color auto="1"/>
        </bottom>
      </border>
    </dxf>
    <dxf>
      <border diagonalUp="0" diagonalDown="0">
        <left/>
        <right/>
        <top style="thin">
          <color auto="1"/>
        </top>
        <bottom style="thin">
          <color auto="1"/>
        </bottom>
        <vertical/>
        <horizontal/>
      </border>
    </dxf>
    <dxf>
      <border outline="0">
        <bottom style="thin">
          <color auto="1"/>
        </bottom>
      </border>
    </dxf>
    <dxf>
      <border diagonalUp="0" diagonalDown="0">
        <left/>
        <right/>
        <top style="thin">
          <color auto="1"/>
        </top>
        <bottom style="thin">
          <color auto="1"/>
        </bottom>
        <vertical/>
        <horizontal/>
      </border>
    </dxf>
    <dxf>
      <border outline="0">
        <bottom style="thin">
          <color auto="1"/>
        </bottom>
      </border>
    </dxf>
    <dxf>
      <border diagonalUp="0" diagonalDown="0">
        <left/>
        <right/>
        <top style="thin">
          <color auto="1"/>
        </top>
        <bottom style="thin">
          <color auto="1"/>
        </bottom>
        <vertical/>
        <horizontal/>
      </border>
    </dxf>
    <dxf>
      <border outline="0">
        <bottom style="thin">
          <color auto="1"/>
        </bottom>
      </border>
    </dxf>
    <dxf>
      <border outline="0">
        <bottom style="thin">
          <color auto="1"/>
        </bottom>
      </border>
    </dxf>
    <dxf>
      <border diagonalUp="0" diagonalDown="0">
        <left style="thin">
          <color auto="1"/>
        </left>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bottom style="thin">
          <color auto="1"/>
        </bottom>
      </border>
    </dxf>
    <dxf>
      <border diagonalUp="0" diagonalDown="0" outline="0">
        <left style="thin">
          <color auto="1"/>
        </left>
        <right style="thin">
          <color auto="1"/>
        </right>
        <top/>
        <bottom/>
      </border>
    </dxf>
    <dxf>
      <border diagonalUp="0" diagonalDown="0">
        <left style="thin">
          <color auto="1"/>
        </left>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bottom style="thin">
          <color auto="1"/>
        </bottom>
      </border>
    </dxf>
    <dxf>
      <border diagonalUp="0" diagonalDown="0" outline="0">
        <left style="thin">
          <color auto="1"/>
        </left>
        <right style="thin">
          <color auto="1"/>
        </right>
        <top/>
        <bottom/>
      </border>
    </dxf>
    <dxf>
      <border diagonalUp="0" diagonalDown="0">
        <left style="thin">
          <color auto="1"/>
        </left>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bottom style="thin">
          <color auto="1"/>
        </bottom>
      </border>
    </dxf>
    <dxf>
      <border diagonalUp="0" diagonalDown="0" outline="0">
        <left style="thin">
          <color auto="1"/>
        </left>
        <right style="thin">
          <color auto="1"/>
        </right>
        <top/>
        <bottom/>
      </border>
    </dxf>
    <dxf>
      <border diagonalUp="0" diagonalDown="0">
        <left style="thin">
          <color auto="1"/>
        </left>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bottom style="thin">
          <color auto="1"/>
        </bottom>
      </border>
    </dxf>
    <dxf>
      <border diagonalUp="0" diagonalDown="0" outline="0">
        <left style="thin">
          <color auto="1"/>
        </left>
        <right style="thin">
          <color auto="1"/>
        </right>
        <top/>
        <bottom/>
      </border>
    </dxf>
    <dxf>
      <border diagonalUp="0" diagonalDown="0">
        <left style="thin">
          <color auto="1"/>
        </left>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bottom style="thin">
          <color auto="1"/>
        </bottom>
      </border>
    </dxf>
    <dxf>
      <border diagonalUp="0" diagonalDown="0" outline="0">
        <left style="thin">
          <color auto="1"/>
        </left>
        <right style="thin">
          <color auto="1"/>
        </right>
        <top/>
        <bottom/>
      </border>
    </dxf>
    <dxf>
      <border diagonalUp="0" diagonalDown="0">
        <left style="thin">
          <color auto="1"/>
        </left>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bottom style="thin">
          <color auto="1"/>
        </bottom>
      </border>
    </dxf>
    <dxf>
      <border diagonalUp="0" diagonalDown="0" outline="0">
        <left style="thin">
          <color auto="1"/>
        </left>
        <right style="thin">
          <color auto="1"/>
        </right>
        <top/>
        <bottom/>
      </border>
    </dxf>
    <dxf>
      <border diagonalUp="0" diagonalDown="0">
        <left style="thin">
          <color auto="1"/>
        </left>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bottom style="thin">
          <color auto="1"/>
        </bottom>
      </border>
    </dxf>
    <dxf>
      <border diagonalUp="0" diagonalDown="0" outline="0">
        <left style="thin">
          <color auto="1"/>
        </left>
        <right style="thin">
          <color auto="1"/>
        </right>
        <top/>
        <bottom/>
      </border>
    </dxf>
    <dxf>
      <border diagonalUp="0" diagonalDown="0">
        <left style="thin">
          <color auto="1"/>
        </left>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bottom style="thin">
          <color auto="1"/>
        </bottom>
      </border>
    </dxf>
    <dxf>
      <border diagonalUp="0" diagonalDown="0" outline="0">
        <left style="thin">
          <color auto="1"/>
        </left>
        <right style="thin">
          <color auto="1"/>
        </right>
        <top/>
        <bottom/>
      </border>
    </dxf>
    <dxf>
      <border diagonalUp="0" diagonalDown="0">
        <left style="thin">
          <color auto="1"/>
        </left>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bottom style="thin">
          <color auto="1"/>
        </bottom>
      </border>
    </dxf>
    <dxf>
      <border diagonalUp="0" diagonalDown="0" outline="0">
        <left style="thin">
          <color auto="1"/>
        </left>
        <right style="thin">
          <color auto="1"/>
        </right>
        <top/>
        <bottom/>
      </border>
    </dxf>
    <dxf>
      <border diagonalUp="0" diagonalDown="0">
        <left style="thin">
          <color auto="1"/>
        </left>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bottom style="thin">
          <color auto="1"/>
        </bottom>
      </border>
    </dxf>
    <dxf>
      <border diagonalUp="0" diagonalDown="0" outline="0">
        <left style="thin">
          <color auto="1"/>
        </left>
        <right style="thin">
          <color auto="1"/>
        </right>
        <top/>
        <bottom/>
      </border>
    </dxf>
    <dxf>
      <border diagonalUp="0" diagonalDown="0">
        <left style="thin">
          <color auto="1"/>
        </left>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bottom style="thin">
          <color auto="1"/>
        </bottom>
      </border>
    </dxf>
    <dxf>
      <border diagonalUp="0" diagonalDown="0" outline="0">
        <left style="thin">
          <color auto="1"/>
        </left>
        <right style="thin">
          <color auto="1"/>
        </right>
        <top/>
        <bottom/>
      </border>
    </dxf>
    <dxf>
      <border diagonalUp="0" diagonalDown="0">
        <left style="thin">
          <color auto="1"/>
        </left>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bottom style="thin">
          <color auto="1"/>
        </bottom>
      </border>
    </dxf>
    <dxf>
      <border diagonalUp="0" diagonalDown="0" outline="0">
        <left style="thin">
          <color auto="1"/>
        </left>
        <right style="thin">
          <color auto="1"/>
        </right>
        <top/>
        <bottom/>
      </border>
    </dxf>
    <dxf>
      <border diagonalUp="0" diagonalDown="0">
        <left style="thin">
          <color auto="1"/>
        </left>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bottom style="thin">
          <color auto="1"/>
        </bottom>
      </border>
    </dxf>
    <dxf>
      <border diagonalUp="0" diagonalDown="0" outline="0">
        <left style="thin">
          <color auto="1"/>
        </left>
        <right style="thin">
          <color auto="1"/>
        </right>
        <top/>
        <bottom/>
      </border>
    </dxf>
    <dxf>
      <border diagonalUp="0" diagonalDown="0">
        <left/>
        <right/>
        <top style="thin">
          <color auto="1"/>
        </top>
        <bottom style="thin">
          <color auto="1"/>
        </bottom>
        <vertical/>
        <horizontal/>
      </border>
    </dxf>
    <dxf>
      <border outline="0">
        <bottom style="thin">
          <color auto="1"/>
        </bottom>
      </border>
    </dxf>
    <dxf>
      <border diagonalUp="0" diagonalDown="0">
        <left style="thin">
          <color auto="1"/>
        </left>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bottom style="thin">
          <color auto="1"/>
        </bottom>
      </border>
    </dxf>
    <dxf>
      <border diagonalUp="0" diagonalDown="0" outline="0">
        <left style="thin">
          <color auto="1"/>
        </left>
        <right style="thin">
          <color auto="1"/>
        </right>
        <top/>
        <bottom/>
      </border>
    </dxf>
    <dxf>
      <border diagonalUp="0" diagonalDown="0">
        <left style="thin">
          <color auto="1"/>
        </left>
        <right/>
        <top style="thin">
          <color auto="1"/>
        </top>
        <bottom/>
        <vertical/>
        <horizontal/>
      </border>
    </dxf>
    <dxf>
      <border diagonalUp="0" diagonalDown="0">
        <left/>
        <right style="thin">
          <color auto="1"/>
        </right>
        <top style="thin">
          <color auto="1"/>
        </top>
        <bottom/>
        <vertical/>
        <horizontal/>
      </border>
    </dxf>
    <dxf>
      <border outline="0">
        <bottom style="thin">
          <color auto="1"/>
        </bottom>
      </border>
    </dxf>
    <dxf>
      <border diagonalUp="0" diagonalDown="0" outline="0">
        <left style="thin">
          <color auto="1"/>
        </left>
        <right style="thin">
          <color auto="1"/>
        </right>
        <top/>
        <bottom/>
      </border>
    </dxf>
    <dxf>
      <border diagonalUp="0" diagonalDown="0">
        <left style="thin">
          <color auto="1"/>
        </left>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bottom style="thin">
          <color auto="1"/>
        </bottom>
      </border>
    </dxf>
    <dxf>
      <border diagonalUp="0" diagonalDown="0" outline="0">
        <left style="thin">
          <color auto="1"/>
        </left>
        <right style="thin">
          <color auto="1"/>
        </right>
        <top/>
        <bottom/>
      </border>
    </dxf>
    <dxf>
      <border diagonalUp="0" diagonalDown="0">
        <left/>
        <right/>
        <top style="thin">
          <color auto="1"/>
        </top>
        <bottom style="thin">
          <color auto="1"/>
        </bottom>
        <vertical/>
        <horizontal/>
      </border>
    </dxf>
    <dxf>
      <border outline="0">
        <bottom style="thin">
          <color auto="1"/>
        </bottom>
      </border>
    </dxf>
    <dxf>
      <border diagonalUp="0" diagonalDown="0">
        <left style="thin">
          <color auto="1"/>
        </left>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bottom style="thin">
          <color auto="1"/>
        </bottom>
      </border>
    </dxf>
    <dxf>
      <border diagonalUp="0" diagonalDown="0" outline="0">
        <left style="thin">
          <color auto="1"/>
        </left>
        <right style="thin">
          <color auto="1"/>
        </right>
        <top/>
        <bottom/>
      </border>
    </dxf>
    <dxf>
      <fill>
        <patternFill>
          <bgColor rgb="FFFFCC99"/>
        </patternFill>
      </fill>
      <border>
        <left style="thin">
          <color indexed="64"/>
        </left>
        <right style="thin">
          <color indexed="64"/>
        </right>
        <top style="thin">
          <color indexed="64"/>
        </top>
        <bottom style="thin">
          <color indexed="64"/>
        </bottom>
      </border>
    </dxf>
    <dxf>
      <fill>
        <patternFill>
          <bgColor rgb="FFCC99FF"/>
        </patternFill>
      </fill>
      <border>
        <left style="thin">
          <color indexed="64"/>
        </left>
        <right style="thin">
          <color indexed="64"/>
        </right>
        <top style="thin">
          <color indexed="64"/>
        </top>
        <bottom style="thin">
          <color indexed="64"/>
        </bottom>
      </border>
    </dxf>
    <dxf>
      <font>
        <i val="0"/>
        <condense val="0"/>
        <extend val="0"/>
        <u/>
        <color rgb="FFCC99FF"/>
      </font>
      <fill>
        <patternFill patternType="solid"/>
      </fill>
    </dxf>
    <dxf>
      <font>
        <i val="0"/>
        <condense val="0"/>
        <extend val="0"/>
        <color rgb="FF000000"/>
      </font>
      <fill>
        <patternFill patternType="solid">
          <bgColor rgb="FFCCCCCC"/>
        </patternFill>
      </fill>
      <border>
        <left style="thin">
          <color indexed="64"/>
        </left>
        <right style="thin">
          <color indexed="64"/>
        </right>
        <top style="thin">
          <color indexed="64"/>
        </top>
        <bottom style="thin">
          <color indexed="64"/>
        </bottom>
      </border>
    </dxf>
    <dxf>
      <border diagonalUp="0" diagonalDown="0">
        <left style="thin">
          <color auto="1"/>
        </left>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indexed="8"/>
        <name val="Calibri"/>
        <family val="2"/>
        <scheme val="none"/>
      </font>
      <numFmt numFmtId="164" formatCode="yyyy\-mm\-dd\Thh:mm:ss"/>
      <alignment horizontal="left" vertical="bottom" textRotation="0" wrapText="0" indent="0" justifyLastLine="0" shrinkToFit="0" readingOrder="0"/>
      <protection locked="1" hidden="0"/>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fill>
        <patternFill patternType="solid">
          <fgColor indexed="64"/>
          <bgColor rgb="FFCCFFCC"/>
        </patternFill>
      </fill>
    </dxf>
    <dxf>
      <border outline="0">
        <bottom style="thin">
          <color rgb="FF000000"/>
        </bottom>
      </border>
    </dxf>
    <dxf>
      <font>
        <b/>
        <i val="0"/>
        <strike val="0"/>
        <condense val="0"/>
        <extend val="0"/>
        <outline val="0"/>
        <shadow val="0"/>
        <u val="none"/>
        <vertAlign val="baseline"/>
        <sz val="10"/>
        <color auto="1"/>
        <name val="Arial"/>
        <family val="2"/>
        <scheme val="none"/>
      </font>
      <fill>
        <patternFill patternType="solid">
          <fgColor indexed="64"/>
          <bgColor rgb="FFC0C0C0"/>
        </patternFill>
      </fill>
      <alignment horizontal="center" vertical="bottom" textRotation="90" wrapText="0" indent="0" justifyLastLine="0" shrinkToFit="1" readingOrder="1"/>
      <border diagonalUp="0" diagonalDown="0" outline="0">
        <left style="thin">
          <color rgb="FF000000"/>
        </left>
        <right style="thin">
          <color rgb="FF000000"/>
        </right>
        <top/>
        <bottom/>
      </border>
    </dxf>
    <dxf>
      <fill>
        <patternFill>
          <bgColor rgb="FFCC99FF"/>
        </patternFill>
      </fill>
      <border>
        <left style="thin">
          <color indexed="64"/>
        </left>
        <right style="thin">
          <color indexed="64"/>
        </right>
        <top style="thin">
          <color indexed="64"/>
        </top>
        <bottom style="thin">
          <color indexed="64"/>
        </bottom>
      </border>
    </dxf>
    <dxf>
      <fill>
        <patternFill>
          <bgColor rgb="FFFFFF99"/>
        </patternFill>
      </fill>
      <border>
        <left style="thin">
          <color indexed="64"/>
        </left>
        <right style="thin">
          <color indexed="64"/>
        </right>
        <top style="thin">
          <color indexed="64"/>
        </top>
        <bottom style="thin">
          <color indexed="64"/>
        </bottom>
      </border>
    </dxf>
    <dxf>
      <fill>
        <patternFill>
          <bgColor rgb="FFFFCC99"/>
        </patternFill>
      </fill>
      <border>
        <left style="thin">
          <color indexed="64"/>
        </left>
        <right style="thin">
          <color indexed="64"/>
        </right>
        <top style="thin">
          <color indexed="64"/>
        </top>
        <bottom style="thin">
          <color indexed="64"/>
        </bottom>
      </border>
    </dxf>
    <dxf>
      <font>
        <i val="0"/>
        <condense val="0"/>
        <extend val="0"/>
        <u/>
        <color rgb="FFFFCC99"/>
      </font>
      <fill>
        <patternFill patternType="solid"/>
      </fill>
    </dxf>
    <dxf>
      <font>
        <i val="0"/>
        <condense val="0"/>
        <extend val="0"/>
        <u/>
        <color rgb="FFCC99FF"/>
      </font>
      <fill>
        <patternFill patternType="solid"/>
      </fill>
    </dxf>
    <dxf>
      <font>
        <i val="0"/>
        <condense val="0"/>
        <extend val="0"/>
        <color rgb="FF000000"/>
      </font>
      <fill>
        <patternFill patternType="solid">
          <bgColor rgb="FFCCCCCC"/>
        </patternFill>
      </fill>
      <border>
        <left style="thin">
          <color indexed="64"/>
        </left>
        <right style="thin">
          <color indexed="64"/>
        </right>
        <top style="thin">
          <color indexed="64"/>
        </top>
        <bottom style="thin">
          <color indexed="64"/>
        </bottom>
      </border>
    </dxf>
    <dxf>
      <border diagonalUp="0" diagonalDown="0">
        <left style="thin">
          <color auto="1"/>
        </left>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indexed="8"/>
        <name val="Calibri"/>
        <family val="2"/>
        <scheme val="none"/>
      </font>
      <numFmt numFmtId="164" formatCode="yyyy\-mm\-dd\Thh:mm:ss"/>
      <alignment horizontal="left" vertical="bottom" textRotation="0" wrapText="0" indent="0" justifyLastLine="0" shrinkToFit="0" readingOrder="0"/>
      <protection locked="1" hidden="0"/>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fill>
        <patternFill patternType="solid">
          <fgColor indexed="64"/>
          <bgColor rgb="FFCCFFCC"/>
        </patternFill>
      </fill>
    </dxf>
    <dxf>
      <border outline="0">
        <bottom style="thin">
          <color rgb="FF000000"/>
        </bottom>
      </border>
    </dxf>
    <dxf>
      <font>
        <b/>
        <i val="0"/>
        <strike val="0"/>
        <condense val="0"/>
        <extend val="0"/>
        <outline val="0"/>
        <shadow val="0"/>
        <u val="none"/>
        <vertAlign val="baseline"/>
        <sz val="10"/>
        <color auto="1"/>
        <name val="Arial"/>
        <family val="2"/>
        <scheme val="none"/>
      </font>
      <fill>
        <patternFill patternType="solid">
          <fgColor indexed="64"/>
          <bgColor rgb="FFC0C0C0"/>
        </patternFill>
      </fill>
      <alignment horizontal="center" vertical="bottom" textRotation="90" wrapText="0" indent="0" justifyLastLine="0" shrinkToFit="1" readingOrder="1"/>
      <border diagonalUp="0" diagonalDown="0" outline="0">
        <left style="thin">
          <color rgb="FF000000"/>
        </left>
        <right style="thin">
          <color rgb="FF000000"/>
        </right>
        <top/>
        <bottom/>
      </border>
    </dxf>
    <dxf>
      <fill>
        <patternFill>
          <bgColor rgb="FFCC99FF"/>
        </patternFill>
      </fill>
      <border>
        <left style="thin">
          <color indexed="64"/>
        </left>
        <right style="thin">
          <color indexed="64"/>
        </right>
        <top style="thin">
          <color indexed="64"/>
        </top>
        <bottom style="thin">
          <color indexed="64"/>
        </bottom>
      </border>
    </dxf>
    <dxf>
      <fill>
        <patternFill>
          <bgColor rgb="FFFFFF99"/>
        </patternFill>
      </fill>
      <border>
        <left style="thin">
          <color indexed="64"/>
        </left>
        <right style="thin">
          <color indexed="64"/>
        </right>
        <top style="thin">
          <color indexed="64"/>
        </top>
        <bottom style="thin">
          <color indexed="64"/>
        </bottom>
      </border>
    </dxf>
    <dxf>
      <fill>
        <patternFill>
          <bgColor rgb="FFFFCC99"/>
        </patternFill>
      </fill>
      <border>
        <left style="thin">
          <color indexed="64"/>
        </left>
        <right style="thin">
          <color indexed="64"/>
        </right>
        <top style="thin">
          <color indexed="64"/>
        </top>
        <bottom style="thin">
          <color indexed="64"/>
        </bottom>
      </border>
    </dxf>
    <dxf>
      <font>
        <i val="0"/>
        <condense val="0"/>
        <extend val="0"/>
        <u/>
        <color rgb="FFFFCC99"/>
      </font>
      <fill>
        <patternFill patternType="solid"/>
      </fill>
    </dxf>
    <dxf>
      <font>
        <i val="0"/>
        <condense val="0"/>
        <extend val="0"/>
        <u/>
        <color rgb="FFCC99FF"/>
      </font>
      <fill>
        <patternFill patternType="solid"/>
      </fill>
    </dxf>
    <dxf>
      <font>
        <i val="0"/>
        <condense val="0"/>
        <extend val="0"/>
        <color rgb="FF000000"/>
      </font>
      <fill>
        <patternFill patternType="solid">
          <bgColor rgb="FFCCCCCC"/>
        </patternFill>
      </fill>
      <border>
        <left style="thin">
          <color indexed="64"/>
        </left>
        <right style="thin">
          <color indexed="64"/>
        </right>
        <top style="thin">
          <color indexed="64"/>
        </top>
        <bottom style="thin">
          <color indexed="64"/>
        </bottom>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99FF"/>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99FF"/>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99FF"/>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FFFF99"/>
        </patternFill>
      </fill>
      <border diagonalUp="0" diagonalDown="0">
        <left style="thin">
          <color auto="1"/>
        </left>
        <right style="thin">
          <color auto="1"/>
        </right>
        <top style="thin">
          <color auto="1"/>
        </top>
        <bottom style="thin">
          <color auto="1"/>
        </bottom>
        <vertical/>
        <horizontal/>
      </border>
    </dxf>
    <dxf>
      <numFmt numFmtId="165" formatCode="0.00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ill>
        <patternFill patternType="solid">
          <fgColor indexed="64"/>
          <bgColor rgb="FFFFCC99"/>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FFCC99"/>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indexed="8"/>
        <name val="Calibri"/>
        <family val="2"/>
        <scheme val="none"/>
      </font>
      <numFmt numFmtId="164" formatCode="yyyy\-mm\-dd\Thh:mm:ss"/>
      <alignment horizontal="left" vertical="bottom" textRotation="0" wrapText="0" indent="0" justifyLastLine="0" shrinkToFit="0" readingOrder="0"/>
    </dxf>
    <dxf>
      <fill>
        <patternFill patternType="solid">
          <fgColor indexed="64"/>
          <bgColor rgb="FFFFCC99"/>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FFFF99"/>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99FF"/>
        </patternFill>
      </fill>
    </dxf>
    <dxf>
      <border outline="0">
        <bottom style="thin">
          <color rgb="FF000000"/>
        </bottom>
      </border>
    </dxf>
    <dxf>
      <font>
        <b/>
        <i val="0"/>
        <strike val="0"/>
        <condense val="0"/>
        <extend val="0"/>
        <outline val="0"/>
        <shadow val="0"/>
        <u val="none"/>
        <vertAlign val="baseline"/>
        <sz val="10"/>
        <color auto="1"/>
        <name val="Arial"/>
        <family val="2"/>
        <scheme val="none"/>
      </font>
      <fill>
        <patternFill patternType="solid">
          <fgColor indexed="64"/>
          <bgColor rgb="FFC0C0C0"/>
        </patternFill>
      </fill>
      <alignment horizontal="center" vertical="bottom" textRotation="90" wrapText="0" indent="0" justifyLastLine="0" shrinkToFit="1" readingOrder="1"/>
      <border diagonalUp="0" diagonalDown="0" outline="0">
        <left style="thin">
          <color rgb="FF000000"/>
        </left>
        <right style="thin">
          <color rgb="FF000000"/>
        </right>
        <top/>
        <bottom/>
      </border>
    </dxf>
    <dxf>
      <fill>
        <patternFill>
          <bgColor rgb="FFCC99FF"/>
        </patternFill>
      </fill>
      <border>
        <left style="thin">
          <color indexed="64"/>
        </left>
        <right style="thin">
          <color indexed="64"/>
        </right>
        <top style="thin">
          <color indexed="64"/>
        </top>
        <bottom style="thin">
          <color indexed="64"/>
        </bottom>
      </border>
    </dxf>
    <dxf>
      <fill>
        <patternFill>
          <bgColor rgb="FFFFFF99"/>
        </patternFill>
      </fill>
      <border>
        <left style="thin">
          <color indexed="64"/>
        </left>
        <right style="thin">
          <color indexed="64"/>
        </right>
        <top style="thin">
          <color indexed="64"/>
        </top>
        <bottom style="thin">
          <color indexed="64"/>
        </bottom>
      </border>
    </dxf>
    <dxf>
      <fill>
        <patternFill>
          <bgColor rgb="FFFFCC99"/>
        </patternFill>
      </fill>
      <border>
        <left style="thin">
          <color indexed="64"/>
        </left>
        <right style="thin">
          <color indexed="64"/>
        </right>
        <top style="thin">
          <color indexed="64"/>
        </top>
        <bottom style="thin">
          <color indexed="64"/>
        </bottom>
      </border>
    </dxf>
    <dxf>
      <font>
        <i val="0"/>
        <condense val="0"/>
        <extend val="0"/>
        <u/>
        <color rgb="FFFFCC99"/>
      </font>
      <fill>
        <patternFill patternType="solid"/>
      </fill>
    </dxf>
    <dxf>
      <font>
        <i val="0"/>
        <condense val="0"/>
        <extend val="0"/>
        <u/>
        <color rgb="FFCC99FF"/>
      </font>
      <fill>
        <patternFill patternType="solid"/>
      </fill>
    </dxf>
    <dxf>
      <font>
        <i val="0"/>
        <condense val="0"/>
        <extend val="0"/>
        <color rgb="FF000000"/>
      </font>
      <fill>
        <patternFill patternType="solid">
          <bgColor rgb="FFCCCCCC"/>
        </patternFill>
      </fill>
      <border>
        <left style="thin">
          <color indexed="64"/>
        </left>
        <right style="thin">
          <color indexed="64"/>
        </right>
        <top style="thin">
          <color indexed="64"/>
        </top>
        <bottom style="thin">
          <color indexed="64"/>
        </bottom>
      </border>
    </dxf>
    <dxf>
      <border diagonalUp="0" diagonalDown="0">
        <left style="thin">
          <color auto="1"/>
        </left>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indexed="8"/>
        <name val="Calibri"/>
        <family val="2"/>
        <scheme val="none"/>
      </font>
      <numFmt numFmtId="164" formatCode="yyyy\-mm\-dd\Thh:mm:ss"/>
      <alignment horizontal="left" vertical="bottom" textRotation="0" wrapText="0" indent="0" justifyLastLine="0" shrinkToFit="0" readingOrder="0"/>
      <protection locked="1" hidden="0"/>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fill>
        <patternFill patternType="solid">
          <fgColor indexed="64"/>
          <bgColor rgb="FFCCFFCC"/>
        </patternFill>
      </fill>
    </dxf>
    <dxf>
      <border outline="0">
        <bottom style="thin">
          <color rgb="FF000000"/>
        </bottom>
      </border>
    </dxf>
    <dxf>
      <font>
        <b/>
        <i val="0"/>
        <strike val="0"/>
        <condense val="0"/>
        <extend val="0"/>
        <outline val="0"/>
        <shadow val="0"/>
        <u val="none"/>
        <vertAlign val="baseline"/>
        <sz val="10"/>
        <color auto="1"/>
        <name val="Arial"/>
        <family val="2"/>
        <scheme val="none"/>
      </font>
      <fill>
        <patternFill patternType="solid">
          <fgColor indexed="64"/>
          <bgColor rgb="FFC0C0C0"/>
        </patternFill>
      </fill>
      <alignment horizontal="center" vertical="bottom" textRotation="90" wrapText="0" indent="0" justifyLastLine="0" shrinkToFit="1" readingOrder="1"/>
      <border diagonalUp="0" diagonalDown="0" outline="0">
        <left style="thin">
          <color rgb="FF000000"/>
        </left>
        <right style="thin">
          <color rgb="FF000000"/>
        </right>
        <top/>
        <bottom/>
      </border>
    </dxf>
    <dxf>
      <fill>
        <patternFill>
          <bgColor rgb="FFCC99FF"/>
        </patternFill>
      </fill>
      <border>
        <left style="thin">
          <color indexed="64"/>
        </left>
        <right style="thin">
          <color indexed="64"/>
        </right>
        <top style="thin">
          <color indexed="64"/>
        </top>
        <bottom style="thin">
          <color indexed="64"/>
        </bottom>
      </border>
    </dxf>
    <dxf>
      <fill>
        <patternFill>
          <bgColor rgb="FFFFFF99"/>
        </patternFill>
      </fill>
      <border>
        <left style="thin">
          <color indexed="64"/>
        </left>
        <right style="thin">
          <color indexed="64"/>
        </right>
        <top style="thin">
          <color indexed="64"/>
        </top>
        <bottom style="thin">
          <color indexed="64"/>
        </bottom>
      </border>
    </dxf>
    <dxf>
      <fill>
        <patternFill>
          <bgColor rgb="FFFFCC99"/>
        </patternFill>
      </fill>
      <border>
        <left style="thin">
          <color indexed="64"/>
        </left>
        <right style="thin">
          <color indexed="64"/>
        </right>
        <top style="thin">
          <color indexed="64"/>
        </top>
        <bottom style="thin">
          <color indexed="64"/>
        </bottom>
      </border>
    </dxf>
    <dxf>
      <font>
        <i val="0"/>
        <condense val="0"/>
        <extend val="0"/>
        <u/>
        <color rgb="FFFFCC99"/>
      </font>
      <fill>
        <patternFill patternType="solid"/>
      </fill>
    </dxf>
    <dxf>
      <font>
        <i val="0"/>
        <condense val="0"/>
        <extend val="0"/>
        <u/>
        <color rgb="FFCC99FF"/>
      </font>
      <fill>
        <patternFill patternType="solid"/>
      </fill>
    </dxf>
    <dxf>
      <font>
        <i val="0"/>
        <condense val="0"/>
        <extend val="0"/>
        <color rgb="FF000000"/>
      </font>
      <fill>
        <patternFill patternType="solid">
          <bgColor rgb="FFCCCCCC"/>
        </patternFill>
      </fill>
      <border>
        <left style="thin">
          <color indexed="64"/>
        </left>
        <right style="thin">
          <color indexed="64"/>
        </right>
        <top style="thin">
          <color indexed="64"/>
        </top>
        <bottom style="thin">
          <color indexed="64"/>
        </bottom>
      </border>
    </dxf>
    <dxf>
      <border diagonalUp="0" diagonalDown="0">
        <left style="thin">
          <color auto="1"/>
        </left>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indexed="8"/>
        <name val="Calibri"/>
        <family val="2"/>
        <scheme val="none"/>
      </font>
      <numFmt numFmtId="164" formatCode="yyyy\-mm\-dd\Thh:mm:ss"/>
      <alignment horizontal="left" vertical="bottom" textRotation="0" wrapText="0" indent="0" justifyLastLine="0" shrinkToFit="0" readingOrder="0"/>
      <protection locked="1" hidden="0"/>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fill>
        <patternFill patternType="solid">
          <fgColor indexed="64"/>
          <bgColor rgb="FFCCFFCC"/>
        </patternFill>
      </fill>
    </dxf>
    <dxf>
      <border outline="0">
        <bottom style="thin">
          <color rgb="FF000000"/>
        </bottom>
      </border>
    </dxf>
    <dxf>
      <font>
        <b/>
        <i val="0"/>
        <strike val="0"/>
        <condense val="0"/>
        <extend val="0"/>
        <outline val="0"/>
        <shadow val="0"/>
        <u val="none"/>
        <vertAlign val="baseline"/>
        <sz val="10"/>
        <color auto="1"/>
        <name val="Arial"/>
        <family val="2"/>
        <scheme val="none"/>
      </font>
      <fill>
        <patternFill patternType="solid">
          <fgColor indexed="64"/>
          <bgColor rgb="FFC0C0C0"/>
        </patternFill>
      </fill>
      <alignment horizontal="center" vertical="bottom" textRotation="90" wrapText="0" indent="0" justifyLastLine="0" shrinkToFit="1" readingOrder="1"/>
      <border diagonalUp="0" diagonalDown="0" outline="0">
        <left style="thin">
          <color rgb="FF000000"/>
        </left>
        <right style="thin">
          <color rgb="FF000000"/>
        </right>
        <top/>
        <bottom/>
      </border>
    </dxf>
    <dxf>
      <fill>
        <patternFill>
          <bgColor rgb="FFCC99FF"/>
        </patternFill>
      </fill>
      <border>
        <left style="thin">
          <color indexed="64"/>
        </left>
        <right style="thin">
          <color indexed="64"/>
        </right>
        <top style="thin">
          <color indexed="64"/>
        </top>
        <bottom style="thin">
          <color indexed="64"/>
        </bottom>
      </border>
    </dxf>
    <dxf>
      <fill>
        <patternFill>
          <bgColor rgb="FFFFFF99"/>
        </patternFill>
      </fill>
      <border>
        <left style="thin">
          <color indexed="64"/>
        </left>
        <right style="thin">
          <color indexed="64"/>
        </right>
        <top style="thin">
          <color indexed="64"/>
        </top>
        <bottom style="thin">
          <color indexed="64"/>
        </bottom>
      </border>
    </dxf>
    <dxf>
      <fill>
        <patternFill>
          <bgColor rgb="FFFFCC99"/>
        </patternFill>
      </fill>
      <border>
        <left style="thin">
          <color indexed="64"/>
        </left>
        <right style="thin">
          <color indexed="64"/>
        </right>
        <top style="thin">
          <color indexed="64"/>
        </top>
        <bottom style="thin">
          <color indexed="64"/>
        </bottom>
      </border>
    </dxf>
    <dxf>
      <font>
        <i val="0"/>
        <condense val="0"/>
        <extend val="0"/>
        <u/>
        <color rgb="FFFFCC99"/>
      </font>
      <fill>
        <patternFill patternType="solid"/>
      </fill>
    </dxf>
    <dxf>
      <font>
        <i val="0"/>
        <condense val="0"/>
        <extend val="0"/>
        <u/>
        <color rgb="FFCC99FF"/>
      </font>
      <fill>
        <patternFill patternType="solid"/>
      </fill>
    </dxf>
    <dxf>
      <font>
        <i val="0"/>
        <condense val="0"/>
        <extend val="0"/>
        <color rgb="FF000000"/>
      </font>
      <fill>
        <patternFill patternType="solid">
          <bgColor rgb="FFCCCCCC"/>
        </patternFill>
      </fill>
      <border>
        <left style="thin">
          <color indexed="64"/>
        </left>
        <right style="thin">
          <color indexed="64"/>
        </right>
        <top style="thin">
          <color indexed="64"/>
        </top>
        <bottom style="thin">
          <color indexed="64"/>
        </bottom>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border diagonalUp="0" diagonalDown="0">
        <left style="thin">
          <color auto="1"/>
        </left>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indexed="8"/>
        <name val="Calibri"/>
        <family val="2"/>
        <scheme val="none"/>
      </font>
      <numFmt numFmtId="164" formatCode="yyyy\-mm\-dd\Thh:mm:ss"/>
      <alignment horizontal="left" vertical="bottom" textRotation="0" wrapText="0" indent="0" justifyLastLine="0" shrinkToFit="0" readingOrder="0"/>
      <protection locked="1" hidden="0"/>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indexed="8"/>
        <name val="Calibri"/>
        <family val="2"/>
        <scheme val="none"/>
      </font>
      <numFmt numFmtId="164" formatCode="yyyy\-mm\-dd\Thh:mm:ss"/>
      <alignment horizontal="left" vertical="bottom" textRotation="0" wrapText="0" indent="0" justifyLastLine="0" shrinkToFit="0" readingOrder="0"/>
      <protection locked="1" hidden="0"/>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fill>
        <patternFill patternType="solid">
          <fgColor indexed="64"/>
          <bgColor rgb="FFCCFFCC"/>
        </patternFill>
      </fill>
    </dxf>
    <dxf>
      <border outline="0">
        <bottom style="thin">
          <color rgb="FF000000"/>
        </bottom>
      </border>
    </dxf>
    <dxf>
      <font>
        <b/>
        <i val="0"/>
        <strike val="0"/>
        <condense val="0"/>
        <extend val="0"/>
        <outline val="0"/>
        <shadow val="0"/>
        <u val="none"/>
        <vertAlign val="baseline"/>
        <sz val="10"/>
        <color auto="1"/>
        <name val="Arial"/>
        <family val="2"/>
        <scheme val="none"/>
      </font>
      <fill>
        <patternFill patternType="solid">
          <fgColor indexed="64"/>
          <bgColor rgb="FFC0C0C0"/>
        </patternFill>
      </fill>
      <alignment horizontal="center" vertical="bottom" textRotation="90" wrapText="0" indent="0" justifyLastLine="0" shrinkToFit="1" readingOrder="1"/>
      <border diagonalUp="0" diagonalDown="0" outline="0">
        <left style="thin">
          <color rgb="FF000000"/>
        </left>
        <right style="thin">
          <color rgb="FF000000"/>
        </right>
        <top/>
        <bottom/>
      </border>
    </dxf>
    <dxf>
      <fill>
        <patternFill>
          <bgColor rgb="FFCC99FF"/>
        </patternFill>
      </fill>
      <border>
        <left style="thin">
          <color indexed="64"/>
        </left>
        <right style="thin">
          <color indexed="64"/>
        </right>
        <top style="thin">
          <color indexed="64"/>
        </top>
        <bottom style="thin">
          <color indexed="64"/>
        </bottom>
      </border>
    </dxf>
    <dxf>
      <fill>
        <patternFill>
          <bgColor rgb="FFFFFF99"/>
        </patternFill>
      </fill>
      <border>
        <left style="thin">
          <color indexed="64"/>
        </left>
        <right style="thin">
          <color indexed="64"/>
        </right>
        <top style="thin">
          <color indexed="64"/>
        </top>
        <bottom style="thin">
          <color indexed="64"/>
        </bottom>
      </border>
    </dxf>
    <dxf>
      <fill>
        <patternFill>
          <bgColor rgb="FFFFCC99"/>
        </patternFill>
      </fill>
      <border>
        <left style="thin">
          <color indexed="64"/>
        </left>
        <right style="thin">
          <color indexed="64"/>
        </right>
        <top style="thin">
          <color indexed="64"/>
        </top>
        <bottom style="thin">
          <color indexed="64"/>
        </bottom>
      </border>
    </dxf>
    <dxf>
      <font>
        <i val="0"/>
        <condense val="0"/>
        <extend val="0"/>
        <u/>
        <color rgb="FFFFCC99"/>
      </font>
      <fill>
        <patternFill patternType="solid"/>
      </fill>
    </dxf>
    <dxf>
      <font>
        <i val="0"/>
        <condense val="0"/>
        <extend val="0"/>
        <u/>
        <color rgb="FFCC99FF"/>
      </font>
      <fill>
        <patternFill patternType="solid"/>
      </fill>
    </dxf>
    <dxf>
      <font>
        <i val="0"/>
        <condense val="0"/>
        <extend val="0"/>
        <color rgb="FF000000"/>
      </font>
      <fill>
        <patternFill patternType="solid">
          <bgColor rgb="FFCCCCCC"/>
        </patternFill>
      </fill>
      <border>
        <left style="thin">
          <color indexed="64"/>
        </left>
        <right style="thin">
          <color indexed="64"/>
        </right>
        <top style="thin">
          <color indexed="64"/>
        </top>
        <bottom style="thin">
          <color indexed="64"/>
        </bottom>
      </border>
    </dxf>
    <dxf>
      <border diagonalUp="0" diagonalDown="0">
        <left style="thin">
          <color auto="1"/>
        </left>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indexed="8"/>
        <name val="Calibri"/>
        <family val="2"/>
        <scheme val="none"/>
      </font>
      <numFmt numFmtId="164" formatCode="yyyy\-mm\-dd\Thh:mm:ss"/>
      <alignment horizontal="left" vertical="bottom" textRotation="0" wrapText="0" indent="0" justifyLastLine="0" shrinkToFit="0" readingOrder="0"/>
      <protection locked="1" hidden="0"/>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fill>
        <patternFill patternType="solid">
          <fgColor indexed="64"/>
          <bgColor rgb="FFCCFFCC"/>
        </patternFill>
      </fill>
    </dxf>
    <dxf>
      <border outline="0">
        <bottom style="thin">
          <color rgb="FF000000"/>
        </bottom>
      </border>
    </dxf>
    <dxf>
      <font>
        <b/>
        <i val="0"/>
        <strike val="0"/>
        <condense val="0"/>
        <extend val="0"/>
        <outline val="0"/>
        <shadow val="0"/>
        <u val="none"/>
        <vertAlign val="baseline"/>
        <sz val="10"/>
        <color auto="1"/>
        <name val="Arial"/>
        <family val="2"/>
        <scheme val="none"/>
      </font>
      <fill>
        <patternFill patternType="solid">
          <fgColor indexed="64"/>
          <bgColor rgb="FFC0C0C0"/>
        </patternFill>
      </fill>
      <alignment horizontal="center" vertical="bottom" textRotation="90" wrapText="0" indent="0" justifyLastLine="0" shrinkToFit="1" readingOrder="1"/>
      <border diagonalUp="0" diagonalDown="0" outline="0">
        <left style="thin">
          <color rgb="FF000000"/>
        </left>
        <right style="thin">
          <color rgb="FF000000"/>
        </right>
        <top/>
        <bottom/>
      </border>
    </dxf>
    <dxf>
      <fill>
        <patternFill>
          <bgColor rgb="FFCC99FF"/>
        </patternFill>
      </fill>
      <border>
        <left style="thin">
          <color indexed="64"/>
        </left>
        <right style="thin">
          <color indexed="64"/>
        </right>
        <top style="thin">
          <color indexed="64"/>
        </top>
        <bottom style="thin">
          <color indexed="64"/>
        </bottom>
      </border>
    </dxf>
    <dxf>
      <fill>
        <patternFill>
          <bgColor rgb="FFFFFF99"/>
        </patternFill>
      </fill>
      <border>
        <left style="thin">
          <color indexed="64"/>
        </left>
        <right style="thin">
          <color indexed="64"/>
        </right>
        <top style="thin">
          <color indexed="64"/>
        </top>
        <bottom style="thin">
          <color indexed="64"/>
        </bottom>
      </border>
    </dxf>
    <dxf>
      <fill>
        <patternFill>
          <bgColor rgb="FFFFCC99"/>
        </patternFill>
      </fill>
      <border>
        <left style="thin">
          <color indexed="64"/>
        </left>
        <right style="thin">
          <color indexed="64"/>
        </right>
        <top style="thin">
          <color indexed="64"/>
        </top>
        <bottom style="thin">
          <color indexed="64"/>
        </bottom>
      </border>
    </dxf>
    <dxf>
      <font>
        <i val="0"/>
        <condense val="0"/>
        <extend val="0"/>
        <u/>
        <color rgb="FFFFCC99"/>
      </font>
      <fill>
        <patternFill patternType="solid"/>
      </fill>
    </dxf>
    <dxf>
      <font>
        <i val="0"/>
        <condense val="0"/>
        <extend val="0"/>
        <u/>
        <color rgb="FFCC99FF"/>
      </font>
      <fill>
        <patternFill patternType="solid"/>
      </fill>
    </dxf>
    <dxf>
      <font>
        <i val="0"/>
        <condense val="0"/>
        <extend val="0"/>
        <color rgb="FF000000"/>
      </font>
      <fill>
        <patternFill patternType="solid">
          <bgColor rgb="FFCCCCCC"/>
        </patternFill>
      </fill>
      <border>
        <left style="thin">
          <color indexed="64"/>
        </left>
        <right style="thin">
          <color indexed="64"/>
        </right>
        <top style="thin">
          <color indexed="64"/>
        </top>
        <bottom style="thin">
          <color indexed="64"/>
        </bottom>
      </border>
    </dxf>
    <dxf>
      <border diagonalUp="0" diagonalDown="0">
        <left style="thin">
          <color auto="1"/>
        </left>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indexed="8"/>
        <name val="Calibri"/>
        <family val="2"/>
        <scheme val="none"/>
      </font>
      <numFmt numFmtId="164" formatCode="yyyy\-mm\-dd\Thh:mm:ss"/>
      <alignment horizontal="left" vertical="bottom" textRotation="0" wrapText="0" indent="0" justifyLastLine="0" shrinkToFit="0" readingOrder="0"/>
      <protection locked="1" hidden="0"/>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fill>
        <patternFill patternType="solid">
          <fgColor indexed="64"/>
          <bgColor rgb="FFCCFFCC"/>
        </patternFill>
      </fill>
    </dxf>
    <dxf>
      <border outline="0">
        <bottom style="thin">
          <color rgb="FF000000"/>
        </bottom>
      </border>
    </dxf>
    <dxf>
      <font>
        <b/>
        <i val="0"/>
        <strike val="0"/>
        <condense val="0"/>
        <extend val="0"/>
        <outline val="0"/>
        <shadow val="0"/>
        <u val="none"/>
        <vertAlign val="baseline"/>
        <sz val="10"/>
        <color auto="1"/>
        <name val="Arial"/>
        <family val="2"/>
        <scheme val="none"/>
      </font>
      <fill>
        <patternFill patternType="solid">
          <fgColor indexed="64"/>
          <bgColor rgb="FFC0C0C0"/>
        </patternFill>
      </fill>
      <alignment horizontal="center" vertical="bottom" textRotation="90" wrapText="0" indent="0" justifyLastLine="0" shrinkToFit="1" readingOrder="1"/>
      <border diagonalUp="0" diagonalDown="0" outline="0">
        <left style="thin">
          <color rgb="FF000000"/>
        </left>
        <right style="thin">
          <color rgb="FF000000"/>
        </right>
        <top/>
        <bottom/>
      </border>
    </dxf>
    <dxf>
      <fill>
        <patternFill>
          <bgColor rgb="FFCC99FF"/>
        </patternFill>
      </fill>
      <border>
        <left style="thin">
          <color indexed="64"/>
        </left>
        <right style="thin">
          <color indexed="64"/>
        </right>
        <top style="thin">
          <color indexed="64"/>
        </top>
        <bottom style="thin">
          <color indexed="64"/>
        </bottom>
      </border>
    </dxf>
    <dxf>
      <fill>
        <patternFill>
          <bgColor rgb="FFFFFF99"/>
        </patternFill>
      </fill>
      <border>
        <left style="thin">
          <color indexed="64"/>
        </left>
        <right style="thin">
          <color indexed="64"/>
        </right>
        <top style="thin">
          <color indexed="64"/>
        </top>
        <bottom style="thin">
          <color indexed="64"/>
        </bottom>
      </border>
    </dxf>
    <dxf>
      <fill>
        <patternFill>
          <bgColor rgb="FFFFCC99"/>
        </patternFill>
      </fill>
      <border>
        <left style="thin">
          <color indexed="64"/>
        </left>
        <right style="thin">
          <color indexed="64"/>
        </right>
        <top style="thin">
          <color indexed="64"/>
        </top>
        <bottom style="thin">
          <color indexed="64"/>
        </bottom>
      </border>
    </dxf>
    <dxf>
      <font>
        <i val="0"/>
        <condense val="0"/>
        <extend val="0"/>
        <u/>
        <color rgb="FFFFCC99"/>
      </font>
      <fill>
        <patternFill patternType="solid"/>
      </fill>
    </dxf>
    <dxf>
      <font>
        <i val="0"/>
        <condense val="0"/>
        <extend val="0"/>
        <u/>
        <color rgb="FFCC99FF"/>
      </font>
      <fill>
        <patternFill patternType="solid"/>
      </fill>
    </dxf>
    <dxf>
      <font>
        <i val="0"/>
        <condense val="0"/>
        <extend val="0"/>
        <color rgb="FF000000"/>
      </font>
      <fill>
        <patternFill patternType="solid">
          <bgColor rgb="FFCCCCCC"/>
        </patternFill>
      </fill>
      <border>
        <left style="thin">
          <color indexed="64"/>
        </left>
        <right style="thin">
          <color indexed="64"/>
        </right>
        <top style="thin">
          <color indexed="64"/>
        </top>
        <bottom style="thin">
          <color indexed="64"/>
        </bottom>
      </border>
    </dxf>
    <dxf>
      <border diagonalUp="0" diagonalDown="0">
        <left style="thin">
          <color auto="1"/>
        </left>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indexed="8"/>
        <name val="Calibri"/>
        <family val="2"/>
        <scheme val="none"/>
      </font>
      <numFmt numFmtId="164" formatCode="yyyy\-mm\-dd\Thh:mm:ss"/>
      <alignment horizontal="left" vertical="bottom" textRotation="0" wrapText="0" indent="0" justifyLastLine="0" shrinkToFit="0" readingOrder="0"/>
      <protection locked="1" hidden="0"/>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fill>
        <patternFill patternType="solid">
          <fgColor indexed="64"/>
          <bgColor rgb="FFCCFFCC"/>
        </patternFill>
      </fill>
    </dxf>
    <dxf>
      <border outline="0">
        <bottom style="thin">
          <color rgb="FF000000"/>
        </bottom>
      </border>
    </dxf>
    <dxf>
      <font>
        <b/>
        <i val="0"/>
        <strike val="0"/>
        <condense val="0"/>
        <extend val="0"/>
        <outline val="0"/>
        <shadow val="0"/>
        <u val="none"/>
        <vertAlign val="baseline"/>
        <sz val="10"/>
        <color auto="1"/>
        <name val="Arial"/>
        <family val="2"/>
        <scheme val="none"/>
      </font>
      <fill>
        <patternFill patternType="solid">
          <fgColor indexed="64"/>
          <bgColor rgb="FFC0C0C0"/>
        </patternFill>
      </fill>
      <alignment horizontal="center" vertical="bottom" textRotation="90" wrapText="0" indent="0" justifyLastLine="0" shrinkToFit="1" readingOrder="1"/>
      <border diagonalUp="0" diagonalDown="0" outline="0">
        <left style="thin">
          <color rgb="FF000000"/>
        </left>
        <right style="thin">
          <color rgb="FF000000"/>
        </right>
        <top/>
        <bottom/>
      </border>
    </dxf>
    <dxf>
      <fill>
        <patternFill>
          <bgColor rgb="FFCC99FF"/>
        </patternFill>
      </fill>
      <border>
        <left style="thin">
          <color indexed="64"/>
        </left>
        <right style="thin">
          <color indexed="64"/>
        </right>
        <top style="thin">
          <color indexed="64"/>
        </top>
        <bottom style="thin">
          <color indexed="64"/>
        </bottom>
      </border>
    </dxf>
    <dxf>
      <fill>
        <patternFill>
          <bgColor rgb="FFFFFF99"/>
        </patternFill>
      </fill>
      <border>
        <left style="thin">
          <color indexed="64"/>
        </left>
        <right style="thin">
          <color indexed="64"/>
        </right>
        <top style="thin">
          <color indexed="64"/>
        </top>
        <bottom style="thin">
          <color indexed="64"/>
        </bottom>
      </border>
    </dxf>
    <dxf>
      <fill>
        <patternFill>
          <bgColor rgb="FFFFCC99"/>
        </patternFill>
      </fill>
      <border>
        <left style="thin">
          <color indexed="64"/>
        </left>
        <right style="thin">
          <color indexed="64"/>
        </right>
        <top style="thin">
          <color indexed="64"/>
        </top>
        <bottom style="thin">
          <color indexed="64"/>
        </bottom>
      </border>
    </dxf>
    <dxf>
      <font>
        <i val="0"/>
        <condense val="0"/>
        <extend val="0"/>
        <u/>
        <color rgb="FFFFCC99"/>
      </font>
      <fill>
        <patternFill patternType="solid"/>
      </fill>
    </dxf>
    <dxf>
      <font>
        <i val="0"/>
        <condense val="0"/>
        <extend val="0"/>
        <u/>
        <color rgb="FFCC99FF"/>
      </font>
      <fill>
        <patternFill patternType="solid"/>
      </fill>
    </dxf>
    <dxf>
      <font>
        <i val="0"/>
        <condense val="0"/>
        <extend val="0"/>
        <color rgb="FF000000"/>
      </font>
      <fill>
        <patternFill patternType="solid">
          <bgColor rgb="FFCCCCCC"/>
        </patternFill>
      </fill>
      <border>
        <left style="thin">
          <color indexed="64"/>
        </left>
        <right style="thin">
          <color indexed="64"/>
        </right>
        <top style="thin">
          <color indexed="64"/>
        </top>
        <bottom style="thin">
          <color indexed="64"/>
        </bottom>
      </border>
    </dxf>
    <dxf>
      <border diagonalUp="0" diagonalDown="0">
        <left style="thin">
          <color auto="1"/>
        </left>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indexed="8"/>
        <name val="Calibri"/>
        <family val="2"/>
        <scheme val="none"/>
      </font>
      <numFmt numFmtId="164" formatCode="yyyy\-mm\-dd\Thh:mm:ss"/>
      <alignment horizontal="left" vertical="bottom" textRotation="0" wrapText="0" indent="0" justifyLastLine="0" shrinkToFit="0" readingOrder="0"/>
      <protection locked="1" hidden="0"/>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fill>
        <patternFill patternType="solid">
          <fgColor indexed="64"/>
          <bgColor rgb="FFCCFFCC"/>
        </patternFill>
      </fill>
    </dxf>
    <dxf>
      <border outline="0">
        <bottom style="thin">
          <color rgb="FF000000"/>
        </bottom>
      </border>
    </dxf>
    <dxf>
      <font>
        <b/>
        <i val="0"/>
        <strike val="0"/>
        <condense val="0"/>
        <extend val="0"/>
        <outline val="0"/>
        <shadow val="0"/>
        <u val="none"/>
        <vertAlign val="baseline"/>
        <sz val="10"/>
        <color auto="1"/>
        <name val="Arial"/>
        <family val="2"/>
        <scheme val="none"/>
      </font>
      <fill>
        <patternFill patternType="solid">
          <fgColor indexed="64"/>
          <bgColor rgb="FFC0C0C0"/>
        </patternFill>
      </fill>
      <alignment horizontal="center" vertical="bottom" textRotation="90" wrapText="0" indent="0" justifyLastLine="0" shrinkToFit="1" readingOrder="1"/>
      <border diagonalUp="0" diagonalDown="0" outline="0">
        <left style="thin">
          <color rgb="FF000000"/>
        </left>
        <right style="thin">
          <color rgb="FF000000"/>
        </right>
        <top/>
        <bottom/>
      </border>
    </dxf>
    <dxf>
      <fill>
        <patternFill>
          <bgColor rgb="FFCC99FF"/>
        </patternFill>
      </fill>
      <border>
        <left style="thin">
          <color indexed="64"/>
        </left>
        <right style="thin">
          <color indexed="64"/>
        </right>
        <top style="thin">
          <color indexed="64"/>
        </top>
        <bottom style="thin">
          <color indexed="64"/>
        </bottom>
      </border>
    </dxf>
    <dxf>
      <fill>
        <patternFill>
          <bgColor rgb="FFFFFF99"/>
        </patternFill>
      </fill>
      <border>
        <left style="thin">
          <color indexed="64"/>
        </left>
        <right style="thin">
          <color indexed="64"/>
        </right>
        <top style="thin">
          <color indexed="64"/>
        </top>
        <bottom style="thin">
          <color indexed="64"/>
        </bottom>
      </border>
    </dxf>
    <dxf>
      <fill>
        <patternFill>
          <bgColor rgb="FFFFCC99"/>
        </patternFill>
      </fill>
      <border>
        <left style="thin">
          <color indexed="64"/>
        </left>
        <right style="thin">
          <color indexed="64"/>
        </right>
        <top style="thin">
          <color indexed="64"/>
        </top>
        <bottom style="thin">
          <color indexed="64"/>
        </bottom>
      </border>
    </dxf>
    <dxf>
      <font>
        <i val="0"/>
        <condense val="0"/>
        <extend val="0"/>
        <u/>
        <color rgb="FFFFCC99"/>
      </font>
      <fill>
        <patternFill patternType="solid"/>
      </fill>
    </dxf>
    <dxf>
      <font>
        <i val="0"/>
        <condense val="0"/>
        <extend val="0"/>
        <u/>
        <color rgb="FFCC99FF"/>
      </font>
      <fill>
        <patternFill patternType="solid"/>
      </fill>
    </dxf>
    <dxf>
      <font>
        <i val="0"/>
        <condense val="0"/>
        <extend val="0"/>
        <color rgb="FF000000"/>
      </font>
      <fill>
        <patternFill patternType="solid">
          <bgColor rgb="FFCCCCCC"/>
        </patternFill>
      </fill>
      <border>
        <left style="thin">
          <color indexed="64"/>
        </left>
        <right style="thin">
          <color indexed="64"/>
        </right>
        <top style="thin">
          <color indexed="64"/>
        </top>
        <bottom style="thin">
          <color indexed="64"/>
        </bottom>
      </border>
    </dxf>
    <dxf>
      <border diagonalUp="0" diagonalDown="0">
        <left style="thin">
          <color auto="1"/>
        </left>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indexed="8"/>
        <name val="Calibri"/>
        <family val="2"/>
        <scheme val="none"/>
      </font>
      <numFmt numFmtId="164" formatCode="yyyy\-mm\-dd\Thh:mm:ss"/>
      <alignment horizontal="left" vertical="bottom" textRotation="0" wrapText="0" indent="0" justifyLastLine="0" shrinkToFit="0" readingOrder="0"/>
      <protection locked="1" hidden="0"/>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fill>
        <patternFill patternType="solid">
          <fgColor indexed="64"/>
          <bgColor rgb="FFCCFFCC"/>
        </patternFill>
      </fill>
    </dxf>
    <dxf>
      <border outline="0">
        <bottom style="thin">
          <color rgb="FF000000"/>
        </bottom>
      </border>
    </dxf>
    <dxf>
      <font>
        <b/>
        <i val="0"/>
        <strike val="0"/>
        <condense val="0"/>
        <extend val="0"/>
        <outline val="0"/>
        <shadow val="0"/>
        <u val="none"/>
        <vertAlign val="baseline"/>
        <sz val="10"/>
        <color auto="1"/>
        <name val="Arial"/>
        <family val="2"/>
        <scheme val="none"/>
      </font>
      <fill>
        <patternFill patternType="solid">
          <fgColor indexed="64"/>
          <bgColor rgb="FFC0C0C0"/>
        </patternFill>
      </fill>
      <alignment horizontal="center" vertical="bottom" textRotation="90" wrapText="0" indent="0" justifyLastLine="0" shrinkToFit="1" readingOrder="1"/>
      <border diagonalUp="0" diagonalDown="0" outline="0">
        <left style="thin">
          <color rgb="FF000000"/>
        </left>
        <right style="thin">
          <color rgb="FF000000"/>
        </right>
        <top/>
        <bottom/>
      </border>
    </dxf>
    <dxf>
      <fill>
        <patternFill>
          <bgColor rgb="FFCC99FF"/>
        </patternFill>
      </fill>
      <border>
        <left style="thin">
          <color indexed="64"/>
        </left>
        <right style="thin">
          <color indexed="64"/>
        </right>
        <top style="thin">
          <color indexed="64"/>
        </top>
        <bottom style="thin">
          <color indexed="64"/>
        </bottom>
      </border>
    </dxf>
    <dxf>
      <fill>
        <patternFill>
          <bgColor rgb="FFFFFF99"/>
        </patternFill>
      </fill>
      <border>
        <left style="thin">
          <color indexed="64"/>
        </left>
        <right style="thin">
          <color indexed="64"/>
        </right>
        <top style="thin">
          <color indexed="64"/>
        </top>
        <bottom style="thin">
          <color indexed="64"/>
        </bottom>
      </border>
    </dxf>
    <dxf>
      <fill>
        <patternFill>
          <bgColor rgb="FFFFCC99"/>
        </patternFill>
      </fill>
      <border>
        <left style="thin">
          <color indexed="64"/>
        </left>
        <right style="thin">
          <color indexed="64"/>
        </right>
        <top style="thin">
          <color indexed="64"/>
        </top>
        <bottom style="thin">
          <color indexed="64"/>
        </bottom>
      </border>
    </dxf>
    <dxf>
      <font>
        <i val="0"/>
        <condense val="0"/>
        <extend val="0"/>
        <u/>
        <color rgb="FFFFCC99"/>
      </font>
      <fill>
        <patternFill patternType="solid"/>
      </fill>
    </dxf>
    <dxf>
      <font>
        <i val="0"/>
        <condense val="0"/>
        <extend val="0"/>
        <u/>
        <color rgb="FFCC99FF"/>
      </font>
      <fill>
        <patternFill patternType="solid"/>
      </fill>
    </dxf>
    <dxf>
      <font>
        <i val="0"/>
        <condense val="0"/>
        <extend val="0"/>
        <color rgb="FF000000"/>
      </font>
      <fill>
        <patternFill patternType="solid">
          <bgColor rgb="FFCCCCCC"/>
        </patternFill>
      </fill>
      <border>
        <left style="thin">
          <color indexed="64"/>
        </left>
        <right style="thin">
          <color indexed="64"/>
        </right>
        <top style="thin">
          <color indexed="64"/>
        </top>
        <bottom style="thin">
          <color indexed="64"/>
        </bottom>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indexed="8"/>
        <name val="Calibri"/>
        <family val="2"/>
        <scheme val="none"/>
      </font>
      <numFmt numFmtId="164" formatCode="yyyy\-mm\-dd\Thh:mm:ss"/>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numFmt numFmtId="164" formatCode="yyyy\-mm\-dd\Thh:mm:ss"/>
      <alignment horizontal="left" vertical="bottom" textRotation="0" wrapText="0" indent="0" justifyLastLine="0" shrinkToFit="0" readingOrder="0"/>
      <protection locked="1" hidden="0"/>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indexed="8"/>
        <name val="Calibri"/>
        <family val="2"/>
        <scheme val="none"/>
      </font>
      <numFmt numFmtId="164" formatCode="yyyy\-mm\-dd\Thh:mm:ss"/>
      <alignment horizontal="left" vertical="bottom" textRotation="0" wrapText="0" indent="0" justifyLastLine="0" shrinkToFit="0" readingOrder="0"/>
      <protection locked="1" hidden="0"/>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border diagonalUp="0" diagonalDown="0">
        <left/>
        <right style="thin">
          <color auto="1"/>
        </right>
        <top style="thin">
          <color auto="1"/>
        </top>
        <bottom/>
        <vertical/>
        <horizontal/>
      </border>
    </dxf>
    <dxf>
      <fill>
        <patternFill patternType="solid">
          <fgColor indexed="64"/>
          <bgColor rgb="FFCCFFCC"/>
        </patternFill>
      </fill>
    </dxf>
    <dxf>
      <border outline="0">
        <bottom style="thin">
          <color rgb="FF000000"/>
        </bottom>
      </border>
    </dxf>
    <dxf>
      <font>
        <b/>
        <i val="0"/>
        <strike val="0"/>
        <condense val="0"/>
        <extend val="0"/>
        <outline val="0"/>
        <shadow val="0"/>
        <u val="none"/>
        <vertAlign val="baseline"/>
        <sz val="10"/>
        <color auto="1"/>
        <name val="Arial"/>
        <family val="2"/>
        <scheme val="none"/>
      </font>
      <fill>
        <patternFill patternType="solid">
          <fgColor indexed="64"/>
          <bgColor rgb="FFC0C0C0"/>
        </patternFill>
      </fill>
      <alignment horizontal="center" vertical="bottom" textRotation="90" wrapText="0" indent="0" justifyLastLine="0" shrinkToFit="1" readingOrder="1"/>
      <border diagonalUp="0" diagonalDown="0" outline="0">
        <left style="thin">
          <color rgb="FF000000"/>
        </left>
        <right style="thin">
          <color rgb="FF000000"/>
        </right>
        <top/>
        <bottom/>
      </border>
    </dxf>
    <dxf>
      <fill>
        <patternFill>
          <bgColor rgb="FFCC99FF"/>
        </patternFill>
      </fill>
      <border>
        <left style="thin">
          <color indexed="64"/>
        </left>
        <right style="thin">
          <color indexed="64"/>
        </right>
        <top style="thin">
          <color indexed="64"/>
        </top>
        <bottom style="thin">
          <color indexed="64"/>
        </bottom>
      </border>
    </dxf>
    <dxf>
      <fill>
        <patternFill>
          <bgColor rgb="FFFFFF99"/>
        </patternFill>
      </fill>
      <border>
        <left style="thin">
          <color indexed="64"/>
        </left>
        <right style="thin">
          <color indexed="64"/>
        </right>
        <top style="thin">
          <color indexed="64"/>
        </top>
        <bottom style="thin">
          <color indexed="64"/>
        </bottom>
      </border>
    </dxf>
    <dxf>
      <fill>
        <patternFill>
          <bgColor rgb="FFFFCC99"/>
        </patternFill>
      </fill>
      <border>
        <left style="thin">
          <color indexed="64"/>
        </left>
        <right style="thin">
          <color indexed="64"/>
        </right>
        <top style="thin">
          <color indexed="64"/>
        </top>
        <bottom style="thin">
          <color indexed="64"/>
        </bottom>
      </border>
    </dxf>
    <dxf>
      <font>
        <i val="0"/>
        <condense val="0"/>
        <extend val="0"/>
        <u/>
        <color rgb="FFFFCC99"/>
      </font>
      <fill>
        <patternFill patternType="solid"/>
      </fill>
    </dxf>
    <dxf>
      <font>
        <i val="0"/>
        <condense val="0"/>
        <extend val="0"/>
        <u/>
        <color rgb="FFCC99FF"/>
      </font>
      <fill>
        <patternFill patternType="solid"/>
      </fill>
    </dxf>
    <dxf>
      <font>
        <i val="0"/>
        <condense val="0"/>
        <extend val="0"/>
        <color rgb="FF000000"/>
      </font>
      <fill>
        <patternFill patternType="solid">
          <bgColor rgb="FFCCCCCC"/>
        </patternFill>
      </fill>
      <border>
        <left style="thin">
          <color indexed="64"/>
        </left>
        <right style="thin">
          <color indexed="64"/>
        </right>
        <top style="thin">
          <color indexed="64"/>
        </top>
        <bottom style="thin">
          <color indexed="64"/>
        </bottom>
      </border>
    </dxf>
    <dxf>
      <border diagonalUp="0" diagonalDown="0">
        <left style="thin">
          <color auto="1"/>
        </left>
        <right style="thin">
          <color auto="1"/>
        </right>
        <top style="thin">
          <color auto="1"/>
        </top>
        <bottom/>
        <vertical/>
        <horizontal/>
      </border>
    </dxf>
    <dxf>
      <border diagonalUp="0" diagonalDown="0">
        <left style="thin">
          <color auto="1"/>
        </left>
        <right style="thin">
          <color auto="1"/>
        </right>
        <top style="thin">
          <color auto="1"/>
        </top>
        <bottom/>
        <vertical/>
        <horizontal/>
      </border>
    </dxf>
    <dxf>
      <border diagonalUp="0" diagonalDown="0">
        <left style="thin">
          <color auto="1"/>
        </left>
        <right style="thin">
          <color auto="1"/>
        </right>
        <top style="thin">
          <color auto="1"/>
        </top>
        <bottom/>
        <vertical/>
        <horizontal/>
      </border>
    </dxf>
    <dxf>
      <border diagonalUp="0" diagonalDown="0">
        <left style="thin">
          <color auto="1"/>
        </left>
        <right style="thin">
          <color auto="1"/>
        </right>
        <top style="thin">
          <color auto="1"/>
        </top>
        <bottom/>
        <vertical/>
        <horizontal/>
      </border>
    </dxf>
    <dxf>
      <border diagonalUp="0" diagonalDown="0">
        <left style="thin">
          <color auto="1"/>
        </left>
        <right style="thin">
          <color auto="1"/>
        </right>
        <top style="thin">
          <color auto="1"/>
        </top>
        <bottom/>
        <vertical/>
        <horizontal/>
      </border>
    </dxf>
    <dxf>
      <border diagonalUp="0" diagonalDown="0">
        <left style="thin">
          <color auto="1"/>
        </left>
        <right style="thin">
          <color auto="1"/>
        </right>
        <top style="thin">
          <color auto="1"/>
        </top>
        <bottom/>
        <vertical/>
        <horizontal/>
      </border>
    </dxf>
    <dxf>
      <border diagonalUp="0" diagonalDown="0">
        <left style="thin">
          <color auto="1"/>
        </left>
        <right style="thin">
          <color auto="1"/>
        </right>
        <top style="thin">
          <color auto="1"/>
        </top>
        <bottom/>
        <vertical/>
        <horizontal/>
      </border>
    </dxf>
    <dxf>
      <border diagonalUp="0" diagonalDown="0">
        <left style="thin">
          <color auto="1"/>
        </left>
        <right style="thin">
          <color auto="1"/>
        </right>
        <top style="thin">
          <color auto="1"/>
        </top>
        <bottom/>
        <vertical/>
        <horizontal/>
      </border>
    </dxf>
    <dxf>
      <border diagonalUp="0" diagonalDown="0">
        <left style="thin">
          <color auto="1"/>
        </left>
        <right style="thin">
          <color auto="1"/>
        </right>
        <top style="thin">
          <color auto="1"/>
        </top>
        <bottom/>
        <vertical/>
        <horizontal/>
      </border>
    </dxf>
    <dxf>
      <border diagonalUp="0" diagonalDown="0">
        <left style="thin">
          <color auto="1"/>
        </left>
        <right style="thin">
          <color auto="1"/>
        </right>
        <top style="thin">
          <color auto="1"/>
        </top>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border diagonalUp="0" diagonalDown="0">
        <left/>
        <right style="thin">
          <color auto="1"/>
        </right>
        <top style="thin">
          <color auto="1"/>
        </top>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indexed="8"/>
        <name val="Calibri"/>
        <family val="2"/>
        <scheme val="none"/>
      </font>
      <numFmt numFmtId="164" formatCode="yyyy\-mm\-dd\Thh:mm:ss"/>
      <alignment horizontal="left" vertical="bottom" textRotation="0" wrapText="0" indent="0" justifyLastLine="0" shrinkToFit="0" readingOrder="0"/>
      <protection locked="1" hidden="0"/>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border diagonalUp="0" diagonalDown="0">
        <left/>
        <right style="thin">
          <color auto="1"/>
        </right>
        <top style="thin">
          <color auto="1"/>
        </top>
        <bottom/>
        <vertical/>
        <horizontal/>
      </border>
    </dxf>
    <dxf>
      <border outline="0">
        <bottom style="thin">
          <color rgb="FF000000"/>
        </bottom>
      </border>
    </dxf>
    <dxf>
      <font>
        <b/>
        <i val="0"/>
        <strike val="0"/>
        <condense val="0"/>
        <extend val="0"/>
        <outline val="0"/>
        <shadow val="0"/>
        <u val="none"/>
        <vertAlign val="baseline"/>
        <sz val="10"/>
        <color auto="1"/>
        <name val="Arial"/>
        <family val="2"/>
        <scheme val="none"/>
      </font>
      <fill>
        <patternFill patternType="solid">
          <fgColor indexed="64"/>
          <bgColor rgb="FFC0C0C0"/>
        </patternFill>
      </fill>
      <alignment horizontal="center" vertical="bottom" textRotation="90" wrapText="0" indent="0" justifyLastLine="0" shrinkToFit="1" readingOrder="1"/>
      <border diagonalUp="0" diagonalDown="0" outline="0">
        <left style="thin">
          <color rgb="FF000000"/>
        </left>
        <right style="thin">
          <color rgb="FF000000"/>
        </right>
        <top/>
        <bottom/>
      </border>
    </dxf>
    <dxf>
      <fill>
        <patternFill>
          <bgColor rgb="FFCC99FF"/>
        </patternFill>
      </fill>
      <border>
        <left style="thin">
          <color indexed="64"/>
        </left>
        <right style="thin">
          <color indexed="64"/>
        </right>
        <top style="thin">
          <color indexed="64"/>
        </top>
        <bottom style="thin">
          <color indexed="64"/>
        </bottom>
      </border>
    </dxf>
    <dxf>
      <fill>
        <patternFill>
          <bgColor rgb="FFFFFF99"/>
        </patternFill>
      </fill>
      <border>
        <left style="thin">
          <color indexed="64"/>
        </left>
        <right style="thin">
          <color indexed="64"/>
        </right>
        <top style="thin">
          <color indexed="64"/>
        </top>
        <bottom style="thin">
          <color indexed="64"/>
        </bottom>
      </border>
    </dxf>
    <dxf>
      <fill>
        <patternFill>
          <bgColor rgb="FFFFCC99"/>
        </patternFill>
      </fill>
      <border>
        <left style="thin">
          <color indexed="64"/>
        </left>
        <right style="thin">
          <color indexed="64"/>
        </right>
        <top style="thin">
          <color indexed="64"/>
        </top>
        <bottom style="thin">
          <color indexed="64"/>
        </bottom>
      </border>
    </dxf>
    <dxf>
      <fill>
        <patternFill>
          <bgColor rgb="FFCC99FF"/>
        </patternFill>
      </fill>
      <border>
        <left style="thin">
          <color indexed="64"/>
        </left>
        <right style="thin">
          <color indexed="64"/>
        </right>
        <top style="thin">
          <color indexed="64"/>
        </top>
        <bottom style="thin">
          <color indexed="64"/>
        </bottom>
      </border>
    </dxf>
    <dxf>
      <fill>
        <patternFill>
          <bgColor rgb="FFFFFF99"/>
        </patternFill>
      </fill>
      <border>
        <left style="thin">
          <color indexed="64"/>
        </left>
        <right style="thin">
          <color indexed="64"/>
        </right>
        <top style="thin">
          <color indexed="64"/>
        </top>
        <bottom style="thin">
          <color indexed="64"/>
        </bottom>
      </border>
    </dxf>
    <dxf>
      <fill>
        <patternFill>
          <bgColor rgb="FFFFCC99"/>
        </patternFill>
      </fill>
      <border>
        <left style="thin">
          <color indexed="64"/>
        </left>
        <right style="thin">
          <color indexed="64"/>
        </right>
        <top style="thin">
          <color indexed="64"/>
        </top>
        <bottom style="thin">
          <color indexed="64"/>
        </bottom>
      </border>
    </dxf>
    <dxf>
      <font>
        <i val="0"/>
        <condense val="0"/>
        <extend val="0"/>
        <u/>
        <color rgb="FFFFCC99"/>
      </font>
      <fill>
        <patternFill patternType="solid"/>
      </fill>
    </dxf>
    <dxf>
      <font>
        <i val="0"/>
        <condense val="0"/>
        <extend val="0"/>
        <u/>
        <color rgb="FFCC99FF"/>
      </font>
      <fill>
        <patternFill patternType="solid"/>
      </fill>
    </dxf>
    <dxf>
      <font>
        <i val="0"/>
        <condense val="0"/>
        <extend val="0"/>
        <color rgb="FF000000"/>
      </font>
      <fill>
        <patternFill patternType="solid">
          <bgColor rgb="FFCCCCCC"/>
        </patternFill>
      </fill>
      <border>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family val="2"/>
        <scheme val="none"/>
      </font>
      <numFmt numFmtId="164" formatCode="yyyy\-mm\-dd\Thh:mm:ss"/>
      <alignment horizontal="left" vertical="bottom" textRotation="0" wrapText="0" indent="0" justifyLastLine="0" shrinkToFit="0" readingOrder="0"/>
      <protection locked="1" hidden="0"/>
    </dxf>
    <dxf>
      <border outline="0">
        <bottom style="thin">
          <color rgb="FF000000"/>
        </bottom>
      </border>
    </dxf>
    <dxf>
      <font>
        <b/>
        <i val="0"/>
        <strike val="0"/>
        <condense val="0"/>
        <extend val="0"/>
        <outline val="0"/>
        <shadow val="0"/>
        <u val="none"/>
        <vertAlign val="baseline"/>
        <sz val="10"/>
        <color auto="1"/>
        <name val="Arial"/>
        <family val="2"/>
        <scheme val="none"/>
      </font>
      <fill>
        <patternFill patternType="solid">
          <fgColor indexed="64"/>
          <bgColor rgb="FFC0C0C0"/>
        </patternFill>
      </fill>
      <alignment horizontal="center" vertical="bottom" textRotation="90" wrapText="0" indent="0" justifyLastLine="0" shrinkToFit="1" readingOrder="1"/>
      <border diagonalUp="0" diagonalDown="0" outline="0">
        <left style="thin">
          <color rgb="FF000000"/>
        </left>
        <right style="thin">
          <color rgb="FF000000"/>
        </right>
        <top/>
        <bottom/>
      </border>
    </dxf>
    <dxf>
      <fill>
        <patternFill>
          <bgColor rgb="FFCC99FF"/>
        </patternFill>
      </fill>
      <border>
        <left style="thin">
          <color indexed="64"/>
        </left>
        <right style="thin">
          <color indexed="64"/>
        </right>
        <top style="thin">
          <color indexed="64"/>
        </top>
        <bottom style="thin">
          <color indexed="64"/>
        </bottom>
      </border>
    </dxf>
    <dxf>
      <fill>
        <patternFill>
          <bgColor rgb="FFFFFF99"/>
        </patternFill>
      </fill>
      <border>
        <left style="thin">
          <color indexed="64"/>
        </left>
        <right style="thin">
          <color indexed="64"/>
        </right>
        <top style="thin">
          <color indexed="64"/>
        </top>
        <bottom style="thin">
          <color indexed="64"/>
        </bottom>
      </border>
    </dxf>
    <dxf>
      <fill>
        <patternFill>
          <bgColor rgb="FFFFCC99"/>
        </patternFill>
      </fill>
      <border>
        <left style="thin">
          <color indexed="64"/>
        </left>
        <right style="thin">
          <color indexed="64"/>
        </right>
        <top style="thin">
          <color indexed="64"/>
        </top>
        <bottom style="thin">
          <color indexed="64"/>
        </bottom>
      </border>
    </dxf>
    <dxf>
      <font>
        <i val="0"/>
        <condense val="0"/>
        <extend val="0"/>
        <u/>
        <color rgb="FFFFCC99"/>
      </font>
      <fill>
        <patternFill patternType="solid"/>
      </fill>
    </dxf>
    <dxf>
      <font>
        <i val="0"/>
        <condense val="0"/>
        <extend val="0"/>
        <u/>
        <color rgb="FFCC99FF"/>
      </font>
      <fill>
        <patternFill patternType="solid"/>
      </fill>
    </dxf>
    <dxf>
      <font>
        <i val="0"/>
        <condense val="0"/>
        <extend val="0"/>
        <color rgb="FF000000"/>
      </font>
      <fill>
        <patternFill patternType="solid">
          <bgColor rgb="FFCCCCCC"/>
        </patternFill>
      </fill>
      <border>
        <left style="thin">
          <color indexed="64"/>
        </left>
        <right style="thin">
          <color indexed="64"/>
        </right>
        <top style="thin">
          <color indexed="64"/>
        </top>
        <bottom style="thin">
          <color indexed="64"/>
        </bottom>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border diagonalUp="0" diagonalDown="0">
        <left style="thin">
          <color auto="1"/>
        </left>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border diagonalUp="0" diagonalDown="0">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indexed="8"/>
        <name val="Calibri"/>
        <family val="2"/>
        <scheme val="none"/>
      </font>
      <numFmt numFmtId="164" formatCode="yyyy\-mm\-dd\Thh:mm:ss"/>
      <alignment horizontal="left" vertical="bottom" textRotation="0" wrapText="0" indent="0" justifyLastLine="0" shrinkToFit="0" readingOrder="0"/>
      <protection locked="1" hidden="0"/>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fill>
        <patternFill patternType="solid">
          <fgColor indexed="64"/>
          <bgColor rgb="FFCCFFCC"/>
        </patternFill>
      </fill>
    </dxf>
    <dxf>
      <border outline="0">
        <bottom style="thin">
          <color rgb="FF000000"/>
        </bottom>
      </border>
    </dxf>
    <dxf>
      <font>
        <b/>
        <i val="0"/>
        <strike val="0"/>
        <condense val="0"/>
        <extend val="0"/>
        <outline val="0"/>
        <shadow val="0"/>
        <u val="none"/>
        <vertAlign val="baseline"/>
        <sz val="10"/>
        <color auto="1"/>
        <name val="Arial"/>
        <family val="2"/>
        <scheme val="none"/>
      </font>
      <fill>
        <patternFill patternType="solid">
          <fgColor indexed="64"/>
          <bgColor rgb="FFC0C0C0"/>
        </patternFill>
      </fill>
      <alignment horizontal="center" vertical="bottom" textRotation="90" wrapText="0" indent="0" justifyLastLine="0" shrinkToFit="1" readingOrder="1"/>
      <border diagonalUp="0" diagonalDown="0" outline="0">
        <left style="thin">
          <color rgb="FF000000"/>
        </left>
        <right style="thin">
          <color rgb="FF000000"/>
        </right>
        <top/>
        <bottom/>
      </border>
    </dxf>
    <dxf>
      <fill>
        <patternFill>
          <bgColor rgb="FFCC99FF"/>
        </patternFill>
      </fill>
      <border>
        <left style="thin">
          <color indexed="64"/>
        </left>
        <right style="thin">
          <color indexed="64"/>
        </right>
        <top style="thin">
          <color indexed="64"/>
        </top>
        <bottom style="thin">
          <color indexed="64"/>
        </bottom>
      </border>
    </dxf>
    <dxf>
      <fill>
        <patternFill>
          <bgColor rgb="FFFFFF99"/>
        </patternFill>
      </fill>
      <border>
        <left style="thin">
          <color indexed="64"/>
        </left>
        <right style="thin">
          <color indexed="64"/>
        </right>
        <top style="thin">
          <color indexed="64"/>
        </top>
        <bottom style="thin">
          <color indexed="64"/>
        </bottom>
      </border>
    </dxf>
    <dxf>
      <fill>
        <patternFill>
          <bgColor rgb="FFFFCC99"/>
        </patternFill>
      </fill>
      <border>
        <left style="thin">
          <color indexed="64"/>
        </left>
        <right style="thin">
          <color indexed="64"/>
        </right>
        <top style="thin">
          <color indexed="64"/>
        </top>
        <bottom style="thin">
          <color indexed="64"/>
        </bottom>
      </border>
    </dxf>
    <dxf>
      <fill>
        <patternFill>
          <bgColor rgb="FFCC99FF"/>
        </patternFill>
      </fill>
      <border>
        <left style="thin">
          <color indexed="64"/>
        </left>
        <right style="thin">
          <color indexed="64"/>
        </right>
        <top style="thin">
          <color indexed="64"/>
        </top>
        <bottom style="thin">
          <color indexed="64"/>
        </bottom>
      </border>
    </dxf>
    <dxf>
      <fill>
        <patternFill>
          <bgColor rgb="FFFFFF99"/>
        </patternFill>
      </fill>
      <border>
        <left style="thin">
          <color indexed="64"/>
        </left>
        <right style="thin">
          <color indexed="64"/>
        </right>
        <top style="thin">
          <color indexed="64"/>
        </top>
        <bottom style="thin">
          <color indexed="64"/>
        </bottom>
      </border>
    </dxf>
    <dxf>
      <fill>
        <patternFill>
          <bgColor rgb="FFFFCC99"/>
        </patternFill>
      </fill>
      <border>
        <left style="thin">
          <color indexed="64"/>
        </left>
        <right style="thin">
          <color indexed="64"/>
        </right>
        <top style="thin">
          <color indexed="64"/>
        </top>
        <bottom style="thin">
          <color indexed="64"/>
        </bottom>
      </border>
    </dxf>
    <dxf>
      <font>
        <i val="0"/>
        <condense val="0"/>
        <extend val="0"/>
        <u/>
        <color rgb="FFFFCC99"/>
      </font>
      <fill>
        <patternFill patternType="solid"/>
      </fill>
    </dxf>
    <dxf>
      <font>
        <i val="0"/>
        <condense val="0"/>
        <extend val="0"/>
        <u/>
        <color rgb="FFCC99FF"/>
      </font>
      <fill>
        <patternFill patternType="solid"/>
      </fill>
    </dxf>
    <dxf>
      <font>
        <i val="0"/>
        <condense val="0"/>
        <extend val="0"/>
        <color rgb="FF000000"/>
      </font>
      <fill>
        <patternFill patternType="solid">
          <bgColor rgb="FFCCCCCC"/>
        </patternFill>
      </fill>
      <border>
        <left style="thin">
          <color indexed="64"/>
        </left>
        <right style="thin">
          <color indexed="64"/>
        </right>
        <top style="thin">
          <color indexed="64"/>
        </top>
        <bottom style="thin">
          <color indexed="64"/>
        </bottom>
      </border>
    </dxf>
    <dxf>
      <border diagonalUp="0" diagonalDown="0">
        <left style="thin">
          <color auto="1"/>
        </left>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indexed="8"/>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indexed="8"/>
        <name val="Calibri"/>
        <family val="2"/>
        <scheme val="none"/>
      </font>
      <numFmt numFmtId="164" formatCode="yyyy\-mm\-dd\Thh:mm:ss"/>
      <alignment horizontal="left" vertical="bottom" textRotation="0" wrapText="0" indent="0" justifyLastLine="0" shrinkToFit="0" readingOrder="0"/>
      <protection locked="1" hidden="0"/>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fill>
        <patternFill patternType="solid">
          <fgColor indexed="64"/>
          <bgColor rgb="FFCCFFCC"/>
        </patternFill>
      </fill>
    </dxf>
    <dxf>
      <border outline="0">
        <bottom style="thin">
          <color rgb="FF000000"/>
        </bottom>
      </border>
    </dxf>
    <dxf>
      <font>
        <b/>
        <i val="0"/>
        <strike val="0"/>
        <condense val="0"/>
        <extend val="0"/>
        <outline val="0"/>
        <shadow val="0"/>
        <u val="none"/>
        <vertAlign val="baseline"/>
        <sz val="10"/>
        <color auto="1"/>
        <name val="Arial"/>
        <family val="2"/>
        <scheme val="none"/>
      </font>
      <fill>
        <patternFill patternType="solid">
          <fgColor indexed="64"/>
          <bgColor rgb="FFC0C0C0"/>
        </patternFill>
      </fill>
      <alignment horizontal="center" vertical="bottom" textRotation="90" wrapText="0" indent="0" justifyLastLine="0" shrinkToFit="1" readingOrder="1"/>
      <border diagonalUp="0" diagonalDown="0" outline="0">
        <left style="thin">
          <color rgb="FF000000"/>
        </left>
        <right style="thin">
          <color rgb="FF000000"/>
        </right>
        <top/>
        <bottom/>
      </border>
    </dxf>
    <dxf>
      <fill>
        <patternFill>
          <bgColor rgb="FFCC99FF"/>
        </patternFill>
      </fill>
      <border>
        <left style="thin">
          <color indexed="64"/>
        </left>
        <right style="thin">
          <color indexed="64"/>
        </right>
        <top style="thin">
          <color indexed="64"/>
        </top>
        <bottom style="thin">
          <color indexed="64"/>
        </bottom>
      </border>
    </dxf>
    <dxf>
      <fill>
        <patternFill>
          <bgColor rgb="FFFFFF99"/>
        </patternFill>
      </fill>
      <border>
        <left style="thin">
          <color indexed="64"/>
        </left>
        <right style="thin">
          <color indexed="64"/>
        </right>
        <top style="thin">
          <color indexed="64"/>
        </top>
        <bottom style="thin">
          <color indexed="64"/>
        </bottom>
      </border>
    </dxf>
    <dxf>
      <fill>
        <patternFill>
          <bgColor rgb="FFFFCC99"/>
        </patternFill>
      </fill>
      <border>
        <left style="thin">
          <color indexed="64"/>
        </left>
        <right style="thin">
          <color indexed="64"/>
        </right>
        <top style="thin">
          <color indexed="64"/>
        </top>
        <bottom style="thin">
          <color indexed="64"/>
        </bottom>
      </border>
    </dxf>
    <dxf>
      <fill>
        <patternFill>
          <bgColor rgb="FFCC99FF"/>
        </patternFill>
      </fill>
      <border>
        <left style="thin">
          <color indexed="64"/>
        </left>
        <right style="thin">
          <color indexed="64"/>
        </right>
        <top style="thin">
          <color indexed="64"/>
        </top>
        <bottom style="thin">
          <color indexed="64"/>
        </bottom>
      </border>
    </dxf>
    <dxf>
      <fill>
        <patternFill>
          <bgColor rgb="FFFFFF99"/>
        </patternFill>
      </fill>
      <border>
        <left style="thin">
          <color indexed="64"/>
        </left>
        <right style="thin">
          <color indexed="64"/>
        </right>
        <top style="thin">
          <color indexed="64"/>
        </top>
        <bottom style="thin">
          <color indexed="64"/>
        </bottom>
      </border>
    </dxf>
    <dxf>
      <fill>
        <patternFill>
          <bgColor rgb="FFFFCC99"/>
        </patternFill>
      </fill>
      <border>
        <left style="thin">
          <color indexed="64"/>
        </left>
        <right style="thin">
          <color indexed="64"/>
        </right>
        <top style="thin">
          <color indexed="64"/>
        </top>
        <bottom style="thin">
          <color indexed="64"/>
        </bottom>
      </border>
    </dxf>
    <dxf>
      <font>
        <i val="0"/>
        <condense val="0"/>
        <extend val="0"/>
        <u/>
        <color rgb="FFFFCC99"/>
      </font>
      <fill>
        <patternFill patternType="solid"/>
      </fill>
    </dxf>
    <dxf>
      <font>
        <i val="0"/>
        <condense val="0"/>
        <extend val="0"/>
        <u/>
        <color rgb="FFCC99FF"/>
      </font>
      <fill>
        <patternFill patternType="solid"/>
      </fill>
    </dxf>
    <dxf>
      <font>
        <i val="0"/>
        <condense val="0"/>
        <extend val="0"/>
        <color rgb="FF000000"/>
      </font>
      <fill>
        <patternFill patternType="solid">
          <bgColor rgb="FFCCCCCC"/>
        </patternFill>
      </fill>
      <border>
        <left style="thin">
          <color indexed="64"/>
        </left>
        <right style="thin">
          <color indexed="64"/>
        </right>
        <top style="thin">
          <color indexed="64"/>
        </top>
        <bottom style="thin">
          <color indexed="64"/>
        </bottom>
      </border>
    </dxf>
    <dxf>
      <fill>
        <patternFill>
          <bgColor rgb="FFCC99FF"/>
        </patternFill>
      </fill>
      <border>
        <left style="thin">
          <color indexed="64"/>
        </left>
        <right style="thin">
          <color indexed="64"/>
        </right>
        <top style="thin">
          <color indexed="64"/>
        </top>
        <bottom style="thin">
          <color indexed="64"/>
        </bottom>
      </border>
    </dxf>
    <dxf>
      <fill>
        <patternFill>
          <bgColor rgb="FFFFFF99"/>
        </patternFill>
      </fill>
      <border>
        <left style="thin">
          <color indexed="64"/>
        </left>
        <right style="thin">
          <color indexed="64"/>
        </right>
        <top style="thin">
          <color indexed="64"/>
        </top>
        <bottom style="thin">
          <color indexed="64"/>
        </bottom>
      </border>
    </dxf>
    <dxf>
      <fill>
        <patternFill>
          <bgColor rgb="FFFFCC99"/>
        </patternFill>
      </fill>
      <border>
        <left style="thin">
          <color indexed="64"/>
        </left>
        <right style="thin">
          <color indexed="64"/>
        </right>
        <top style="thin">
          <color indexed="64"/>
        </top>
        <bottom style="thin">
          <color indexed="64"/>
        </bottom>
      </border>
    </dxf>
    <dxf>
      <font>
        <i val="0"/>
        <condense val="0"/>
        <extend val="0"/>
        <u/>
        <color rgb="FFFFCC99"/>
      </font>
      <fill>
        <patternFill patternType="solid"/>
      </fill>
    </dxf>
    <dxf>
      <font>
        <i val="0"/>
        <condense val="0"/>
        <extend val="0"/>
        <u/>
        <color rgb="FFCC99FF"/>
      </font>
      <fill>
        <patternFill patternType="solid"/>
      </fill>
    </dxf>
    <dxf>
      <font>
        <i val="0"/>
        <condense val="0"/>
        <extend val="0"/>
        <color rgb="FF000000"/>
      </font>
      <fill>
        <patternFill patternType="solid">
          <bgColor rgb="FFCCCCCC"/>
        </patternFill>
      </fill>
      <border>
        <left style="thin">
          <color indexed="64"/>
        </left>
        <right style="thin">
          <color indexed="64"/>
        </right>
        <top style="thin">
          <color indexed="64"/>
        </top>
        <bottom style="thin">
          <color indexed="64"/>
        </bottom>
      </border>
    </dxf>
    <dxf>
      <border diagonalUp="0" diagonalDown="0">
        <left style="thin">
          <color auto="1"/>
        </left>
        <right style="thin">
          <color auto="1"/>
        </right>
        <top style="thin">
          <color auto="1"/>
        </top>
        <bottom/>
        <vertical/>
        <horizontal/>
      </border>
    </dxf>
    <dxf>
      <border diagonalUp="0" diagonalDown="0">
        <left style="thin">
          <color auto="1"/>
        </left>
        <right style="thin">
          <color auto="1"/>
        </right>
        <top style="thin">
          <color auto="1"/>
        </top>
        <bottom/>
        <vertical/>
        <horizontal/>
      </border>
    </dxf>
    <dxf>
      <border diagonalUp="0" diagonalDown="0">
        <left style="thin">
          <color auto="1"/>
        </left>
        <right style="thin">
          <color auto="1"/>
        </right>
        <top style="thin">
          <color auto="1"/>
        </top>
        <bottom/>
        <vertical/>
        <horizontal/>
      </border>
    </dxf>
    <dxf>
      <border diagonalUp="0" diagonalDown="0">
        <left style="thin">
          <color auto="1"/>
        </left>
        <right style="thin">
          <color auto="1"/>
        </right>
        <top style="thin">
          <color auto="1"/>
        </top>
        <bottom/>
        <vertical/>
        <horizontal/>
      </border>
    </dxf>
    <dxf>
      <border diagonalUp="0" diagonalDown="0">
        <left style="thin">
          <color auto="1"/>
        </left>
        <right style="thin">
          <color auto="1"/>
        </right>
        <top style="thin">
          <color auto="1"/>
        </top>
        <bottom/>
        <vertical/>
        <horizontal/>
      </border>
    </dxf>
    <dxf>
      <border diagonalUp="0" diagonalDown="0">
        <left style="thin">
          <color auto="1"/>
        </left>
        <right style="thin">
          <color auto="1"/>
        </right>
        <top style="thin">
          <color auto="1"/>
        </top>
        <bottom/>
        <vertical/>
        <horizontal/>
      </border>
    </dxf>
    <dxf>
      <border diagonalUp="0" diagonalDown="0">
        <left style="thin">
          <color auto="1"/>
        </left>
        <right style="thin">
          <color auto="1"/>
        </right>
        <top style="thin">
          <color auto="1"/>
        </top>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vertical/>
        <horizontal/>
      </border>
    </dxf>
    <dxf>
      <border diagonalUp="0" diagonalDown="0">
        <left style="thin">
          <color auto="1"/>
        </left>
        <right style="thin">
          <color auto="1"/>
        </right>
        <top style="thin">
          <color auto="1"/>
        </top>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vertical/>
        <horizontal/>
      </border>
    </dxf>
    <dxf>
      <border diagonalUp="0" diagonalDown="0">
        <left style="thin">
          <color auto="1"/>
        </left>
        <right style="thin">
          <color auto="1"/>
        </right>
        <top style="thin">
          <color auto="1"/>
        </top>
        <bottom/>
        <vertical/>
        <horizontal/>
      </border>
    </dxf>
    <dxf>
      <border diagonalUp="0" diagonalDown="0">
        <left style="thin">
          <color auto="1"/>
        </left>
        <right style="thin">
          <color auto="1"/>
        </right>
        <top style="thin">
          <color auto="1"/>
        </top>
        <bottom/>
        <vertical/>
        <horizontal/>
      </border>
    </dxf>
    <dxf>
      <border diagonalUp="0" diagonalDown="0">
        <left style="thin">
          <color auto="1"/>
        </left>
        <right style="thin">
          <color auto="1"/>
        </right>
        <top style="thin">
          <color auto="1"/>
        </top>
        <bottom/>
        <vertical/>
        <horizontal/>
      </border>
    </dxf>
    <dxf>
      <border diagonalUp="0" diagonalDown="0">
        <left style="thin">
          <color auto="1"/>
        </left>
        <right style="thin">
          <color auto="1"/>
        </right>
        <top style="thin">
          <color auto="1"/>
        </top>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CCFFCC"/>
        </patternFill>
      </fill>
      <border diagonalUp="0" diagonalDown="0">
        <left style="thin">
          <color auto="1"/>
        </left>
        <right style="thin">
          <color auto="1"/>
        </right>
        <top style="thin">
          <color auto="1"/>
        </top>
        <bottom style="thin">
          <color auto="1"/>
        </bottom>
        <vertical/>
        <horizontal/>
      </border>
    </dxf>
    <dxf>
      <border outline="0">
        <bottom style="thin">
          <color rgb="FF000000"/>
        </bottom>
      </border>
    </dxf>
    <dxf>
      <font>
        <b/>
        <i val="0"/>
        <strike val="0"/>
        <condense val="0"/>
        <extend val="0"/>
        <outline val="0"/>
        <shadow val="0"/>
        <u val="none"/>
        <vertAlign val="baseline"/>
        <sz val="10"/>
        <color auto="1"/>
        <name val="Arial"/>
        <family val="2"/>
        <scheme val="none"/>
      </font>
      <fill>
        <patternFill patternType="solid">
          <fgColor indexed="64"/>
          <bgColor rgb="FFC0C0C0"/>
        </patternFill>
      </fill>
      <alignment horizontal="center" vertical="bottom" textRotation="90" wrapText="0" indent="0" justifyLastLine="0" shrinkToFit="1" readingOrder="1"/>
      <border diagonalUp="0" diagonalDown="0" outline="0">
        <left style="thin">
          <color rgb="FF000000"/>
        </left>
        <right style="thin">
          <color rgb="FF000000"/>
        </right>
        <top/>
        <bottom/>
      </border>
    </dxf>
    <dxf>
      <fill>
        <patternFill>
          <bgColor rgb="FFCC99FF"/>
        </patternFill>
      </fill>
      <border>
        <left style="thin">
          <color indexed="64"/>
        </left>
        <right style="thin">
          <color indexed="64"/>
        </right>
        <top style="thin">
          <color indexed="64"/>
        </top>
        <bottom style="thin">
          <color indexed="64"/>
        </bottom>
      </border>
    </dxf>
    <dxf>
      <fill>
        <patternFill>
          <bgColor rgb="FFFFFF99"/>
        </patternFill>
      </fill>
      <border>
        <left style="thin">
          <color indexed="64"/>
        </left>
        <right style="thin">
          <color indexed="64"/>
        </right>
        <top style="thin">
          <color indexed="64"/>
        </top>
        <bottom style="thin">
          <color indexed="64"/>
        </bottom>
      </border>
    </dxf>
    <dxf>
      <fill>
        <patternFill>
          <bgColor rgb="FFFFCC99"/>
        </patternFill>
      </fill>
      <border>
        <left style="thin">
          <color indexed="64"/>
        </left>
        <right style="thin">
          <color indexed="64"/>
        </right>
        <top style="thin">
          <color indexed="64"/>
        </top>
        <bottom style="thin">
          <color indexed="64"/>
        </bottom>
      </border>
    </dxf>
    <dxf>
      <font>
        <i val="0"/>
        <condense val="0"/>
        <extend val="0"/>
        <u/>
        <color rgb="FFFFCC99"/>
      </font>
      <fill>
        <patternFill patternType="solid"/>
      </fill>
    </dxf>
    <dxf>
      <font>
        <i val="0"/>
        <condense val="0"/>
        <extend val="0"/>
        <u/>
        <color rgb="FFCC99FF"/>
      </font>
      <fill>
        <patternFill patternType="solid"/>
      </fill>
    </dxf>
    <dxf>
      <font>
        <i val="0"/>
        <condense val="0"/>
        <extend val="0"/>
        <color rgb="FF000000"/>
      </font>
      <fill>
        <patternFill patternType="solid">
          <bgColor rgb="FFCCCCCC"/>
        </patternFill>
      </fill>
      <border>
        <left style="thin">
          <color indexed="64"/>
        </left>
        <right style="thin">
          <color indexed="64"/>
        </right>
        <top style="thin">
          <color indexed="64"/>
        </top>
        <bottom style="thin">
          <color indexed="64"/>
        </bottom>
      </border>
    </dxf>
    <dxf>
      <fill>
        <patternFill patternType="solid">
          <fgColor indexed="64"/>
          <bgColor rgb="FFFFFF99"/>
        </patternFill>
      </fill>
      <border diagonalUp="0" diagonalDown="0">
        <left style="thin">
          <color auto="1"/>
        </left>
        <right style="thin">
          <color auto="1"/>
        </right>
        <top style="thin">
          <color auto="1"/>
        </top>
        <bottom style="thin">
          <color auto="1"/>
        </bottom>
        <vertical/>
        <horizontal/>
      </border>
    </dxf>
    <dxf>
      <fill>
        <patternFill patternType="solid">
          <fgColor indexed="64"/>
          <bgColor rgb="FFFFFF99"/>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indexed="63"/>
        <name val="Arial"/>
        <family val="2"/>
        <scheme val="none"/>
      </font>
      <numFmt numFmtId="0" formatCode="General"/>
      <fill>
        <patternFill patternType="solid">
          <fgColor indexed="64"/>
          <bgColor rgb="FFCCCCFF"/>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10"/>
        <color indexed="63"/>
        <name val="Arial"/>
        <family val="2"/>
        <scheme val="none"/>
      </font>
      <numFmt numFmtId="0" formatCode="General"/>
      <fill>
        <patternFill patternType="solid">
          <fgColor indexed="64"/>
          <bgColor rgb="FFCCCCFF"/>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0"/>
    </dxf>
    <dxf>
      <font>
        <b val="0"/>
        <i val="0"/>
        <strike val="0"/>
        <condense val="0"/>
        <extend val="0"/>
        <outline val="0"/>
        <shadow val="0"/>
        <u val="none"/>
        <vertAlign val="baseline"/>
        <sz val="11"/>
        <color indexed="8"/>
        <name val="Calibri"/>
        <family val="2"/>
        <scheme val="none"/>
      </font>
      <numFmt numFmtId="164" formatCode="yyyy\-mm\-dd\Thh:mm:ss"/>
      <alignment horizontal="left" vertical="bottom" textRotation="0" wrapText="0" indent="0" justifyLastLine="0" shrinkToFit="0" readingOrder="0"/>
    </dxf>
    <dxf>
      <font>
        <b val="0"/>
        <i val="0"/>
        <strike val="0"/>
        <condense val="0"/>
        <extend val="0"/>
        <outline val="0"/>
        <shadow val="0"/>
        <u val="none"/>
        <vertAlign val="baseline"/>
        <sz val="11"/>
        <color indexed="8"/>
        <name val="Calibri"/>
        <family val="2"/>
        <scheme val="none"/>
      </font>
      <numFmt numFmtId="164" formatCode="yyyy\-mm\-dd\Thh:mm:ss"/>
      <alignment horizontal="left" vertical="bottom" textRotation="0" wrapText="0" indent="0" justifyLastLine="0" shrinkToFit="0" readingOrder="0"/>
    </dxf>
    <dxf>
      <fill>
        <patternFill patternType="solid">
          <fgColor indexed="64"/>
          <bgColor rgb="FFCC99FF"/>
        </patternFill>
      </fill>
      <border diagonalUp="0" diagonalDown="0">
        <left style="thin">
          <color auto="1"/>
        </left>
        <right style="thin">
          <color auto="1"/>
        </right>
        <top style="thin">
          <color auto="1"/>
        </top>
        <bottom style="thin">
          <color auto="1"/>
        </bottom>
        <vertical/>
        <horizontal/>
      </border>
    </dxf>
    <dxf>
      <border diagonalUp="0" diagonalDown="0">
        <left/>
        <right style="thin">
          <color rgb="FF000000"/>
        </right>
        <top/>
        <bottom style="thin">
          <color rgb="FF000000"/>
        </bottom>
        <vertical/>
        <horizontal/>
      </border>
    </dxf>
    <dxf>
      <border outline="0">
        <bottom style="thin">
          <color rgb="FF000000"/>
        </bottom>
      </border>
    </dxf>
    <dxf>
      <font>
        <b/>
        <i val="0"/>
        <strike val="0"/>
        <condense val="0"/>
        <extend val="0"/>
        <outline val="0"/>
        <shadow val="0"/>
        <u val="none"/>
        <vertAlign val="baseline"/>
        <sz val="10"/>
        <color auto="1"/>
        <name val="Arial"/>
        <family val="2"/>
        <scheme val="none"/>
      </font>
      <numFmt numFmtId="0" formatCode="General"/>
      <fill>
        <patternFill patternType="solid">
          <fgColor indexed="64"/>
          <bgColor rgb="FFC0C0C0"/>
        </patternFill>
      </fill>
      <alignment horizontal="left" vertical="bottom" textRotation="0" wrapText="0" indent="0" justifyLastLine="0" shrinkToFit="0" readingOrder="1"/>
      <border diagonalUp="0" diagonalDown="0" outline="0">
        <left style="thin">
          <color rgb="FF000000"/>
        </left>
        <right style="thin">
          <color rgb="FF00000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xmlns:ns1='http://cbapoc.azurewebsites.net/schemas/BAMBie' xmlns:ns2='BEP/COBiePickLists'">
  <Schema ID="BAMBieLite" Namespace="http://cbapoc.azurewebsites.net/schemas/BAMBie">
    <xs:schema xmlns:bambielite="http://cbapoc.azurewebsites.net/schemas/BAMBie" xmlns:xs="http://www.w3.org/2001/XMLSchema" xmlns="" targetNamespace="http://cbapoc.azurewebsites.net/schemas/BAMBie" elementFormDefault="unqualified" attributeFormDefault="unqualified" version="RC1">
      <xs:element name="Facility" type="bambielite:Facility">
        <xs:annotation>
          <xs:appinfo source="Worksheet">
            <Mapping xmlns="http://schemas.openxmlformats.org/spreadsheetml/2006/main">UK2012</Mapping>
            <x2:Map xmlns:x2="http://schemas.microsoft.com/office/excel/2003/xml">
              <x2:XPath schema="http://cbapoc.azurewebsites.net/schemas/BAMBie">/ns1:Facility</x2:XPath>
              <x2:XPath schema="http://www.iai-tech.org/ifcXML/IFC2x3/FINAL"/>
            </x2:Map>
          </xs:appinfo>
          <xs:appinfo source="Header">
            <Mapping xmlns="http://schemas.openxmlformats.org/spreadsheetml/2006/main">UK2012</Mapping>
            <Column xmlns="http://schemas.openxmlformats.org/spreadsheetml/2006/main" number="1">A</Column>
            <Header xmlns="http://schemas.openxmlformats.org/spreadsheetml/2006/main">Name</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/ns1:Facility/Name</x2:XPath>
              <x2:XPath schema="http://www.iai-tech.org/ifcXML/IFC2x3/FINAL"/>
            </x2:Map>
          </xs:appinfo>
          <xs:appinfo source="Header">
            <Mapping xmlns="http://schemas.openxmlformats.org/spreadsheetml/2006/main">UK2012</Mapping>
            <Column xmlns="http://schemas.openxmlformats.org/spreadsheetml/2006/main" number="2">B</Column>
            <Header xmlns="http://schemas.openxmlformats.org/spreadsheetml/2006/main">CreatedBy</Header>
            <Style xmlns="http://schemas.openxmlformats.org/spreadsheetml/2006/main">Reference</Style>
            <DataValidation xmlns="http://schemas.openxmlformats.org/spreadsheetml/2006/main">
              <Type/>
              <Value/>
            </DataValidation>
            <x2:Map xmlns:x2="http://schemas.microsoft.com/office/excel/2003/xml">
              <x2:XPath schema="http://cbapoc.azurewebsites.net/schemas/BAMBie">/ns1:Facility/CreatedBy/Email</x2:XPath>
              <x2:XPath schema="http://www.iai-tech.org/ifcXML/IFC2x3/FINAL"/>
            </x2:Map>
          </xs:appinfo>
          <xs:appinfo source="Header">
            <Mapping xmlns="http://schemas.openxmlformats.org/spreadsheetml/2006/main">UK2012</Mapping>
            <Column xmlns="http://schemas.openxmlformats.org/spreadsheetml/2006/main" number="3">C</Column>
            <Header xmlns="http://schemas.openxmlformats.org/spreadsheetml/2006/main">CreatedOn</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/ns1:Facility/CreatedOn</x2:XPath>
              <x2:XPath schema="http://www.iai-tech.org/ifcXML/IFC2x3/FINAL"/>
            </x2:Map>
          </xs:appinfo>
          <xs:appinfo source="Header">
            <Mapping xmlns="http://schemas.openxmlformats.org/spreadsheetml/2006/main">UK2012</Mapping>
            <Column xmlns="http://schemas.openxmlformats.org/spreadsheetml/2006/main" number="4">D</Column>
            <Header xmlns="http://schemas.openxmlformats.org/spreadsheetml/2006/main">Category</Header>
            <Style xmlns="http://schemas.openxmlformats.org/spreadsheetml/2006/main">Mandatory</Style>
            <Cardinality xmlns="http://schemas.openxmlformats.org/spreadsheetml/2006/main" MaxOccurs="unbounded" Delimiter=";"/>
            <DataValidation xmlns="http://schemas.openxmlformats.org/spreadsheetml/2006/main">
              <Type>List</Type>
              <Value>PickLists.Category-Facility</Value>
            </DataValidation>
            <x2:Map xmlns:x2="http://schemas.microsoft.com/office/excel/2003/xml">
              <x2:XPath schema="http://cbapoc.azurewebsites.net/schemas/BAMBie">/ns1:Facility/Categories/Category/Code</x2:XPath>
              <x2:XPath schema="http://www.iai-tech.org/ifcXML/IFC2x3/FINAL"/>
            </x2:Map>
          </xs:appinfo>
          <xs:appinfo source="Header">
            <Mapping xmlns="http://schemas.openxmlformats.org/spreadsheetml/2006/main">UK2012</Mapping>
            <Column xmlns="http://schemas.openxmlformats.org/spreadsheetml/2006/main" number="5">E</Column>
            <Header xmlns="http://schemas.openxmlformats.org/spreadsheetml/2006/main">ProjectName</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/ns1:Facility/Project/Name</x2:XPath>
              <x2:XPath schema="http://www.iai-tech.org/ifcXML/IFC2x3/FINAL"/>
            </x2:Map>
          </xs:appinfo>
          <xs:appinfo source="Header">
            <Mapping xmlns="http://schemas.openxmlformats.org/spreadsheetml/2006/main">UK2012</Mapping>
            <Column xmlns="http://schemas.openxmlformats.org/spreadsheetml/2006/main" number="6">F</Column>
            <Header xmlns="http://schemas.openxmlformats.org/spreadsheetml/2006/main">SiteName</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/ns1:Facility/Site/Name</x2:XPath>
              <x2:XPath schema="http://www.iai-tech.org/ifcXML/IFC2x3/FINAL"/>
            </x2:Map>
          </xs:appinfo>
          <xs:appinfo source="Header">
            <Mapping xmlns="http://schemas.openxmlformats.org/spreadsheetml/2006/main">UK2012</Mapping>
            <Column xmlns="http://schemas.openxmlformats.org/spreadsheetml/2006/main" number="7">G</Column>
            <Header xmlns="http://schemas.openxmlformats.org/spreadsheetml/2006/main">LinearUnits</Header>
            <Style xmlns="http://schemas.openxmlformats.org/spreadsheetml/2006/main">Mandatory</Style>
            <DataValidation xmlns="http://schemas.openxmlformats.org/spreadsheetml/2006/main">
              <Type>List</Type>
              <Value>PickLists.LinearUnits</Value>
            </DataValidation>
            <x2:Map xmlns:x2="http://schemas.microsoft.com/office/excel/2003/xml">
              <x2:XPath schema="http://cbapoc.azurewebsites.net/schemas/BAMBie">/ns1:Facility/LinearUnits</x2:XPath>
              <x2:XPath schema="http://www.iai-tech.org/ifcXML/IFC2x3/FINAL"/>
            </x2:Map>
          </xs:appinfo>
          <xs:appinfo source="Header">
            <Mapping xmlns="http://schemas.openxmlformats.org/spreadsheetml/2006/main">UK2012</Mapping>
            <Column xmlns="http://schemas.openxmlformats.org/spreadsheetml/2006/main" number="8">H</Column>
            <Header xmlns="http://schemas.openxmlformats.org/spreadsheetml/2006/main">AreaUnits</Header>
            <Style xmlns="http://schemas.openxmlformats.org/spreadsheetml/2006/main">Mandatory</Style>
            <DataValidation xmlns="http://schemas.openxmlformats.org/spreadsheetml/2006/main">
              <Type>List</Type>
              <Value>PickLists.AreaUnits</Value>
            </DataValidation>
            <x2:Map xmlns:x2="http://schemas.microsoft.com/office/excel/2003/xml">
              <x2:XPath schema="http://cbapoc.azurewebsites.net/schemas/BAMBie">/ns1:Facility/AreaUnits</x2:XPath>
              <x2:XPath schema="http://www.iai-tech.org/ifcXML/IFC2x3/FINAL"/>
            </x2:Map>
          </xs:appinfo>
          <xs:appinfo source="Header">
            <Mapping xmlns="http://schemas.openxmlformats.org/spreadsheetml/2006/main">UK2012</Mapping>
            <Column xmlns="http://schemas.openxmlformats.org/spreadsheetml/2006/main" number="9">I</Column>
            <Header xmlns="http://schemas.openxmlformats.org/spreadsheetml/2006/main">VolumeUnits</Header>
            <Style xmlns="http://schemas.openxmlformats.org/spreadsheetml/2006/main">Mandatory</Style>
            <DataValidation xmlns="http://schemas.openxmlformats.org/spreadsheetml/2006/main">
              <Type>List</Type>
              <Value>PickLists.VolumeUnits</Value>
            </DataValidation>
            <x2:Map xmlns:x2="http://schemas.microsoft.com/office/excel/2003/xml">
              <x2:XPath schema="http://cbapoc.azurewebsites.net/schemas/BAMBie">/ns1:Facility/VolumeUnits</x2:XPath>
              <x2:XPath schema="http://www.iai-tech.org/ifcXML/IFC2x3/FINAL"/>
            </x2:Map>
          </xs:appinfo>
          <xs:appinfo source="Header">
            <Mapping xmlns="http://schemas.openxmlformats.org/spreadsheetml/2006/main">UK2012</Mapping>
            <Column xmlns="http://schemas.openxmlformats.org/spreadsheetml/2006/main" number="10">J</Column>
            <Header xmlns="http://schemas.openxmlformats.org/spreadsheetml/2006/main">CurrencyUnit</Header>
            <Style xmlns="http://schemas.openxmlformats.org/spreadsheetml/2006/main">Mandatory</Style>
            <DataValidation xmlns="http://schemas.openxmlformats.org/spreadsheetml/2006/main">
              <Type>List</Type>
              <Value>PickLists.CostUnit</Value>
            </DataValidation>
            <x2:Map xmlns:x2="http://schemas.microsoft.com/office/excel/2003/xml">
              <x2:XPath schema="http://cbapoc.azurewebsites.net/schemas/BAMBie">/ns1:Facility/CurrencyUnit</x2:XPath>
              <x2:XPath schema="http://www.iai-tech.org/ifcXML/IFC2x3/FINAL"/>
            </x2:Map>
          </xs:appinfo>
          <xs:appinfo source="Header">
            <Mapping xmlns="http://schemas.openxmlformats.org/spreadsheetml/2006/main">UK2012</Mapping>
            <Column xmlns="http://schemas.openxmlformats.org/spreadsheetml/2006/main" number="11">K</Column>
            <Header xmlns="http://schemas.openxmlformats.org/spreadsheetml/2006/main">AreaMeasurement</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/ns1:Facility/AreaMeasurement</x2:XPath>
              <x2:XPath schema="http://www.iai-tech.org/ifcXML/IFC2x3/FINAL"/>
            </x2:Map>
          </xs:appinfo>
          <xs:appinfo source="Header">
            <Mapping xmlns="http://schemas.openxmlformats.org/spreadsheetml/2006/main">UK2012</Mapping>
            <Column xmlns="http://schemas.openxmlformats.org/spreadsheetml/2006/main" number="12">L</Column>
            <Header xmlns="http://schemas.openxmlformats.org/spreadsheetml/2006/main">ExternalSystem</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/ns1:Facility/ExternalSystem</x2:XPath>
              <x2:XPath schema="http://www.iai-tech.org/ifcXML/IFC2x3/FINAL"/>
            </x2:Map>
          </xs:appinfo>
          <xs:appinfo source="Header">
            <Mapping xmlns="http://schemas.openxmlformats.org/spreadsheetml/2006/main">UK2012</Mapping>
            <Column xmlns="http://schemas.openxmlformats.org/spreadsheetml/2006/main" number="13">M</Column>
            <Header xmlns="http://schemas.openxmlformats.org/spreadsheetml/2006/main">ExternalProjectObject</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/ns1:Facility/Project/ExternalEntity</x2:XPath>
              <x2:XPath schema="http://www.iai-tech.org/ifcXML/IFC2x3/FINAL"/>
            </x2:Map>
          </xs:appinfo>
          <xs:appinfo source="Header">
            <Mapping xmlns="http://schemas.openxmlformats.org/spreadsheetml/2006/main">UK2012</Mapping>
            <Column xmlns="http://schemas.openxmlformats.org/spreadsheetml/2006/main" number="14">N</Column>
            <Header xmlns="http://schemas.openxmlformats.org/spreadsheetml/2006/main">ExternalProjectIdentifier</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/ns1:Facility/Project/ExternalId</x2:XPath>
              <x2:XPath schema="http://www.iai-tech.org/ifcXML/IFC2x3/FINAL"/>
            </x2:Map>
          </xs:appinfo>
          <xs:appinfo source="Header">
            <Mapping xmlns="http://schemas.openxmlformats.org/spreadsheetml/2006/main">UK2012</Mapping>
            <Column xmlns="http://schemas.openxmlformats.org/spreadsheetml/2006/main" number="15">O</Column>
            <Header xmlns="http://schemas.openxmlformats.org/spreadsheetml/2006/main">ExternalSiteObject</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/ns1:Facility/Site/ExternalEntity</x2:XPath>
              <x2:XPath schema="http://www.iai-tech.org/ifcXML/IFC2x3/FINAL"/>
            </x2:Map>
          </xs:appinfo>
          <xs:appinfo source="Header">
            <Mapping xmlns="http://schemas.openxmlformats.org/spreadsheetml/2006/main">UK2012</Mapping>
            <Column xmlns="http://schemas.openxmlformats.org/spreadsheetml/2006/main" number="16">P</Column>
            <Header xmlns="http://schemas.openxmlformats.org/spreadsheetml/2006/main">ExternalSiteIdentifier</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/ns1:Facility/Site/ExternalId</x2:XPath>
              <x2:XPath schema="http://www.iai-tech.org/ifcXML/IFC2x3/FINAL"/>
            </x2:Map>
          </xs:appinfo>
          <xs:appinfo source="Header">
            <Mapping xmlns="http://schemas.openxmlformats.org/spreadsheetml/2006/main">UK2012</Mapping>
            <Column xmlns="http://schemas.openxmlformats.org/spreadsheetml/2006/main" number="17">Q</Column>
            <Header xmlns="http://schemas.openxmlformats.org/spreadsheetml/2006/main">ExternalFacilityObject</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/ns1:Facility/ExternalEntity</x2:XPath>
              <x2:XPath schema="http://www.iai-tech.org/ifcXML/IFC2x3/FINAL"/>
            </x2:Map>
          </xs:appinfo>
          <xs:appinfo source="Header">
            <Mapping xmlns="http://schemas.openxmlformats.org/spreadsheetml/2006/main">UK2012</Mapping>
            <Column xmlns="http://schemas.openxmlformats.org/spreadsheetml/2006/main" number="18">R</Column>
            <Header xmlns="http://schemas.openxmlformats.org/spreadsheetml/2006/main">ExternalFacilityIdentifier</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/ns1:Facility/ExternalId</x2:XPath>
              <x2:XPath schema="http://www.iai-tech.org/ifcXML/IFC2x3/FINAL"/>
            </x2:Map>
          </xs:appinfo>
          <xs:appinfo source="Header">
            <Mapping xmlns="http://schemas.openxmlformats.org/spreadsheetml/2006/main">UK2012</Mapping>
            <Column xmlns="http://schemas.openxmlformats.org/spreadsheetml/2006/main" number="19">S</Column>
            <Header xmlns="http://schemas.openxmlformats.org/spreadsheetml/2006/main">Description</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/ns1:Facility/Description</x2:XPath>
              <x2:XPath schema="http://www.iai-tech.org/ifcXML/IFC2x3/FINAL"/>
            </x2:Map>
          </xs:appinfo>
          <xs:appinfo source="Header">
            <Mapping xmlns="http://schemas.openxmlformats.org/spreadsheetml/2006/main">UK2012</Mapping>
            <Column xmlns="http://schemas.openxmlformats.org/spreadsheetml/2006/main" number="20">T</Column>
            <Header xmlns="http://schemas.openxmlformats.org/spreadsheetml/2006/main">ProjectDescription</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/ns1:Facility/Project/Description</x2:XPath>
              <x2:XPath schema="http://www.iai-tech.org/ifcXML/IFC2x3/FINAL"/>
            </x2:Map>
          </xs:appinfo>
          <xs:appinfo source="Header">
            <Mapping xmlns="http://schemas.openxmlformats.org/spreadsheetml/2006/main">UK2012</Mapping>
            <Column xmlns="http://schemas.openxmlformats.org/spreadsheetml/2006/main" number="21">U</Column>
            <Header xmlns="http://schemas.openxmlformats.org/spreadsheetml/2006/main">SiteDescription</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/ns1:Facility/Site/Description</x2:XPath>
              <x2:XPath schema="http://www.iai-tech.org/ifcXML/IFC2x3/FINAL"/>
            </x2:Map>
          </xs:appinfo>
          <xs:appinfo source="Header">
            <Mapping xmlns="http://schemas.openxmlformats.org/spreadsheetml/2006/main">UK2012</Mapping>
            <Column xmlns="http://schemas.openxmlformats.org/spreadsheetml/2006/main" number="22">V</Column>
            <Header xmlns="http://schemas.openxmlformats.org/spreadsheetml/2006/main">Phase</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/ns1:Facility/Phase</x2:XPath>
              <x2:XPath schema="http://www.iai-tech.org/ifcXML/IFC2x3/FINAL"/>
            </x2:Map>
          </xs:appinfo>
          <xs:appinfo source="Header">
            <Mapping xmlns="http://schemas.openxmlformats.org/spreadsheetml/2006/main">UK2012</Mapping>
            <Column xmlns="http://schemas.openxmlformats.org/spreadsheetml/2006/main" number="23">W</Column>
            <Header xmlns="http://schemas.openxmlformats.org/spreadsheetml/2006/main">ProjectStages</Header>
            <Style xmlns="http://schemas.openxmlformats.org/spreadsheetml/2006/main">optional</Style>
            <Cardinality xmlns="http://schemas.openxmlformats.org/spreadsheetml/2006/main" MaxOccurs="unbounded" Delimiter=";"/>
            <DataValidation xmlns="http://schemas.openxmlformats.org/spreadsheetml/2006/main">
              <Type>List</Type>
              <Value/>
            </DataValidation>
            <x2:Map xmlns:x2="http://schemas.microsoft.com/office/excel/2003/xml">
              <x2:XPath schema="http://cbapoc.azurewebsites.net/schemas/BAMBie">/ns1:Facility/ProjectStages/Name</x2:XPath>
              <x2:XPath schema="http://www.iai-tech.org/ifcXML/IFC2x3/FINAL"/>
            </x2:Map>
            extension
          </xs:appinfo>
          <xs:appinfo source="Header">
            <Mapping xmlns="http://schemas.openxmlformats.org/spreadsheetml/2006/main">UK2012</Mapping>
            <Column xmlns="http://schemas.openxmlformats.org/spreadsheetml/2006/main" number="24">X</Column>
            <Header xmlns="http://schemas.openxmlformats.org/spreadsheetml/2006/main">AltExternalProjectIdentifier</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/ns1:Facility/Project/AltExternalId</x2:XPath>
              <x2:XPath schema="http://www.iai-tech.org/ifcXML/IFC2x3/FINAL"/>
            </x2:Map>
          </xs:appinfo>
          <xs:appinfo source="Header">
            <Mapping xmlns="http://schemas.openxmlformats.org/spreadsheetml/2006/main">UK2012</Mapping>
            <Column xmlns="http://schemas.openxmlformats.org/spreadsheetml/2006/main" number="25">Y</Column>
            <Header xmlns="http://schemas.openxmlformats.org/spreadsheetml/2006/main">AltExternalSiteIdentifier</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/ns1:Facility/Site.AltExternalId</x2:XPath>
              <x2:XPath schema="http://www.iai-tech.org/ifcXML/IFC2x3/FINAL"/>
            </x2:Map>
          </xs:appinfo>
          <xs:appinfo source="Header">
            <Mapping xmlns="http://schemas.openxmlformats.org/spreadsheetml/2006/main">UK2012</Mapping>
            <Column xmlns="http://schemas.openxmlformats.org/spreadsheetml/2006/main" number="26">Z</Column>
            <Header xmlns="http://schemas.openxmlformats.org/spreadsheetml/2006/main">AltExternalFacilityIdentifier</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/ns1:Facility/AltExternalId</x2:XPath>
              <x2:XPath schema="http://www.iai-tech.org/ifcXML/IFC2x3/FINAL"/>
            </x2:Map>
          </xs:appinfo>
          <xs:documentation>In BAMB, the Facility represents the scope of the design scenario, this can be at any scope level but is commonly related to the IfcBuilding Level.</xs:documentation>
        </xs:annotation>
        <xs:unique name="FacilityName">
          <xs:selector xpath="*"/>
          <xs:field xpath="Name"/>
        </xs:unique>
        <xs:unique name="ContactEmail">
          <xs:selector xpath="Contacts/Contact"/>
          <xs:field xpath="Email"/>
        </xs:unique>
        <xs:unique name="FloorName">
          <xs:selector xpath="Floors/Floor"/>
          <xs:field xpath="Name"/>
        </xs:unique>
        <xs:unique name="SpaceName">
          <xs:selector xpath="Spaces/Space"/>
          <xs:field xpath="Name"/>
        </xs:unique>
        <xs:unique name="ZoneName">
          <xs:selector xpath="Zones/Zone"/>
          <xs:field xpath="Name"/>
        </xs:unique>
        <xs:unique name="TypeName">
          <xs:selector xpath="Types/AssetType"/>
          <xs:field xpath="Name"/>
        </xs:unique>
        <xs:unique name="ComponentName">
          <xs:selector xpath="Components/Asset"/>
          <xs:field xpath="Name"/>
        </xs:unique>
        <xs:unique name="SystemName">
          <xs:selector xpath="Systems/System"/>
          <xs:field xpath="Name"/>
        </xs:unique>
        <xs:unique name="AssemblyName">
          <xs:selector xpath="Assemblies/Assembly"/>
          <xs:field xpath="Name"/>
        </xs:unique>
        <xs:unique name="ConnectionName">
          <xs:selector xpath="Connections/Connection"/>
          <xs:field xpath="Name"/>
        </xs:unique>
        <xs:unique name="SpareName">
          <xs:selector xpath="Spares/Spare"/>
          <xs:field xpath="Name"/>
        </xs:unique>
        <xs:unique name="ResourceName">
          <xs:selector xpath="Resources/Resource"/>
          <xs:field xpath="Name"/>
        </xs:unique>
        <xs:unique name="JobName">
          <xs:selector xpath="Jobs/Job"/>
          <xs:field xpath="Name"/>
        </xs:unique>
        <xs:unique name="ImpactName">
          <xs:selector xpath="Impacts/Impact"/>
          <xs:field xpath="Name"/>
          <xs:field xpath="Asset/SheetName"/>
          <xs:field xpath="Asset/RowName"/>
        </xs:unique>
        <xs:unique name="DocumentName">
          <xs:selector xpath="Documents/Document"/>
          <xs:field xpath="Name"/>
          <xs:field xpath="AssetDocumentation/SheetName"/>
          <xs:field xpath="AssetDocumentation/RowName"/>
        </xs:unique>
        <xs:unique name="AttributeName">
          <xs:selector xpath="Attributes/Attribute"/>
          <xs:field xpath="AssetAttributes/SheetName"/>
          <xs:field xpath="AssetAttributes/RowName"/>
          <xs:field xpath="Name"/>
          <xs:field xpath="ExternalId"/>
        </xs:unique>
        <xs:unique name="CoordinatesName">
          <xs:selector xpath="Coordinates/Representation"/>
          <xs:field xpath="Name"/>
          <xs:field xpath="Asset/SheetName"/>
          <xs:field xpath="Asset/RowName"/>
        </xs:unique>
        <xs:unique name="PotentialClash">
          <xs:selector xpath="Coordinates/Representation"/>
          <xs:field xpath="X"/>
          <xs:field xpath="Y"/>
          <xs:field xpath="Z"/>
          <xs:field xpath="Yaw"/>
          <xs:field xpath="Pitch"/>
          <xs:field xpath="Roll"/>
        </xs:unique>
        <xs:unique name="IssueName">
          <xs:selector xpath="Issues/Issue"/>
          <xs:field xpath="Name"/>
        </xs:unique>
        <xs:unique name="StageName">
          <xs:selector xpath="Stages/Stage"/>
          <xs:field xpath="Name"/>
        </xs:unique>
        <xs:unique name="ExternalId">
          <xs:selector xpath="*/*"/>
          <xs:field xpath="ExternalSystem"/>
          <xs:field xpath="ExternalEntity"/>
          <xs:field xpath="ExternalId"/>
          <xs:field xpath="*/RowName"/>
        </xs:unique>
        <xs:key name="ContactEmailKey">
          <xs:selector xpath="Contacts/Contact"/>
          <xs:field xpath="Email"/>
        </xs:key>
        <xs:keyref name="CreatedByRef" refer="bambielite:ContactEmailKey">
          <xs:selector xpath="*/*/CreatedBy | CreatedBy | */*/Manufacturer | */*/Warranty/* | */*/Suppliers"/>
          <xs:field xpath="Email"/>
        </xs:keyref>
        <xs:key name="FloorKey">
          <xs:selector xpath="Floors/Floor"/>
          <xs:field xpath="Name"/>
        </xs:key>
        <xs:keyref name="FloorRef" refer="bambielite:FloorKey">
          <xs:selector xpath="Spaces/Space/FloorName"/>
          <xs:field xpath="Name"/>
        </xs:keyref>
        <xs:key name="TypeKey">
          <xs:selector xpath="Types/AssetType"/>
          <xs:field xpath="Name"/>
        </xs:key>
        <xs:keyref name="AssetTypeRef" refer="bambielite:TypeKey">
          <xs:selector xpath="*/Asset | */Spare | */Job "/>
          <xs:field xpath="AssetType"/>
        </xs:keyref>
        <xs:key name="AssetNamesKey">
          <xs:selector xpath="Types/AssetType | Components/Asset | Systems/System | Spares/Spare | Systems/System"/>
          <xs:field xpath="Name"/>
        </xs:key>
        <xs:keyref name="ObjectNamesRef" refer="bambielite:AssetNamesKey">
          <xs:selector xpath="Assemblies/Assembly/ParentAssetsOrTypes | Assemblies/Assembly/ChildAssetsOrTypes"/>
          <xs:field xpath="Name"/>
        </xs:keyref>
        <xs:keyref name="Connection1Ref" refer="bambielite:AssetNamesKey">
          <xs:selector xpath="Connections/Connection/ConnectedTo"/>
          <xs:field xpath="RowName1"/>
        </xs:keyref>
        <xs:keyref name="Connection2Ref" refer="bambielite:AssetNamesKey">
          <xs:selector xpath="Connections/Connection/ConnectedTo"/>
          <xs:field xpath="RowName2"/>
        </xs:keyref>
        <xs:keyref name="ConnectionRealizingElementRef" refer="bambielite:AssetNamesKey">
          <xs:selector xpath="Connections/Connection/RealizingElement"/>
          <xs:field xpath="Name"/>
        </xs:keyref>
        <xs:key name="AllObjectsAssetNamesKey">
          <xs:selector xpath="Connections/Connection |Assemblies/Assembly |Floors/Floor |Zones/Zone |Systems/System | Spaces/Space | Types/AssetType | Components/Asset "/>
          <xs:field xpath="Name"/>
        </xs:key>
        <xs:keyref name="AttributeRef" refer="bambielite:AllObjectsAssetNamesKey">
          <xs:selector xpath="Attributes/Attribute/Asset"/>
          <xs:field xpath="RowName"/>
        </xs:keyref>
        <xs:keyref name="DocumentRef" refer="bambielite:AllObjectsAssetNamesKey">
          <xs:selector xpath="Documents/Document/AssetDocumentation"/>
          <xs:field xpath="RowName"/>
        </xs:keyref>
        <xs:keyref name="ImpactRef" refer="bambielite:AllObjectsAssetNamesKey">
          <xs:selector xpath="Impacts/Impact/Asset"/>
          <xs:field xpath="RowName"/>
        </xs:keyref>
      </xs:element>
      <xs:complexType name="Facility">
        <xs:annotation>
          <xs:documentation>A type for the Facility element that is the root of a COBie document. Facility contains information about the facility being exchanged during a given COBie deliverable. Since COBie deliverables may be exchanged during planning, design, construction, handover, or operation phases there may be differences in facility designations. COBie files will typically contain a single facility. Facility is a named distinct operational built or geographic asset, typically a building or section of infrastructure along with details and extent of the geographic site and of the temporal project</xs:documentation>
        </xs:annotation>
        <xs:complexContent>
          <xs:extension base="bambielite:CobieObject">
            <xs:sequence>
              <xs:element name="Metadata" type="bambielite:Metadata" minOccurs="1"/>
              <xs:element name="Project" type="bambielite:Project" minOccurs="1" maxOccurs="1"/>
              <xs:element name="Site" type="bambielite:Site" minOccurs="1" maxOccurs="1"/>
              <xs:element name="LinearUnits" type="bambielite:LinearUnit" minOccurs="1"/>
              <xs:element name="AreaUnits" type="bambielite:AreaUnit" minOccurs="1"/>
              <xs:element name="VolumeUnits" type="bambielite:VolumeUnit" minOccurs="1"/>
              <xs:element name="CurrencyUnit" type="bambielite:CurrencyUnit" minOccurs="1"/>
              <xs:element name="AreaMeasurement" type="xs:string" minOccurs="1"/>
              <xs:element name="Phase" type="xs:string" minOccurs="0"/>
              <xs:element name="MassUnits" type="bambielite:MassUnit" minOccurs="1" nillable="true"/>
              <xs:element name="DurationUnits" type="bambielite:DurationUnit" minOccurs="1" nillable="true"/>
              <xs:element name="Contacts" type="bambielite:ContactCollection" minOccurs="0" maxOccurs="1">
                <xs:annotation>
                  <xs:appinfo source="Worksheet">
                    <Mapping xmlns="http://schemas.openxmlformats.org/spreadsheetml/2006/main">UK2012</Mapping>
                    <x2:Map xmlns:x2="http://schemas.microsoft.com/office/excel/2003/xml">
                      <x2:XPath schema="http://cbapoc.azurewebsites.net/schemas/BAMBie">/ns1:Facility/Contacts/Contact</x2:XPath>
                      <x2:XPath schema="http://www.iai-tech.org/ifcXML/IFC2x3/FINAL"/>
                    </x2:Map>
                  </xs:appinfo>
                </xs:annotation>
              </xs:element>
              <xs:element name="Floors" type="bambielite:FloorCollection" minOccurs="0" maxOccurs="1">
                <xs:annotation>
                  <xs:appinfo source="Worksheet">
                    <Mapping xmlns="http://schemas.openxmlformats.org/spreadsheetml/2006/main">UK2012</Mapping>
                    <x2:Map xmlns:x2="http://schemas.microsoft.com/office/excel/2003/xml">
                      <x2:XPath schema="http://cbapoc.azurewebsites.net/schemas/BAMBie">/ns1:Facility/Floors/Floor</x2:XPath>
                      <x2:XPath schema="http://www.iai-tech.org/ifcXML/IFC2x3/FINAL"/>
                    </x2:Map>
                  </xs:appinfo>
                </xs:annotation>
              </xs:element>
              <xs:element name="Spaces" type="bambielite:SpaceCollection" minOccurs="0" maxOccurs="1">
                <xs:annotation>
                  <xs:appinfo source="Worksheet">
                    <Mapping xmlns="http://schemas.openxmlformats.org/spreadsheetml/2006/main">UK2012</Mapping>
                    <x2:Map xmlns:x2="http://schemas.microsoft.com/office/excel/2003/xml">
                      <x2:XPath schema="http://cbapoc.azurewebsites.net/schemas/BAMBie">/ns1:Facility/Spaces/Space</x2:XPath>
                      <x2:XPath schema="http://www.iai-tech.org/ifcXML/IFC2x3/FINAL"/>
                    </x2:Map>
                  </xs:appinfo>
                </xs:annotation>
              </xs:element>
              <xs:element name="Zones" type="bambielite:ZoneCollection" minOccurs="0" maxOccurs="1">
                <xs:annotation>
                  <xs:appinfo source="Worksheet">
                    <Mapping xmlns="http://schemas.openxmlformats.org/spreadsheetml/2006/main">UK2012</Mapping>
                    <x2:Map xmlns:x2="http://schemas.microsoft.com/office/excel/2003/xml">
                      <x2:XPath schema="http://cbapoc.azurewebsites.net/schemas/BAMBie">/ns1:Facility/Zones/Zone</x2:XPath>
                      <x2:XPath schema="http://www.iai-tech.org/ifcXML/IFC2x3/FINAL"/>
                    </x2:Map>
                  </xs:appinfo>
                </xs:annotation>
              </xs:element>
              <xs:element name="Types" type="bambielite:AssetTypeCollection" minOccurs="0" maxOccurs="1">
                <xs:annotation>
                  <xs:appinfo source="Worksheet">
                    <Mapping xmlns="http://schemas.openxmlformats.org/spreadsheetml/2006/main">UK2012</Mapping>
                    <x2:Map xmlns:x2="http://schemas.microsoft.com/office/excel/2003/xml">
                      <x2:XPath schema="http://cbapoc.azurewebsites.net/schemas/BAMBie">/ns1:Facility/Types/AssetType</x2:XPath>
                      <x2:XPath schema="http://www.iai-tech.org/ifcXML/IFC2x3/FINAL"/>
                    </x2:Map>
                  </xs:appinfo>
                </xs:annotation>
              </xs:element>
              <xs:element name="Components" type="bambielite:AssetCollection" minOccurs="0" maxOccurs="1">
                <xs:annotation>
                  <xs:appinfo source="Worksheet">
                    <Mapping xmlns="http://schemas.openxmlformats.org/spreadsheetml/2006/main">UK2012</Mapping>
                    <x2:Map xmlns:x2="http://schemas.microsoft.com/office/excel/2003/xml">
                      <x2:XPath schema="http://cbapoc.azurewebsites.net/schemas/BAMBie">/ns1:Facility/Components/Asset</x2:XPath>
                      <x2:XPath schema="http://www.iai-tech.org/ifcXML/IFC2x3/FINAL"/>
                    </x2:Map>
                  </xs:appinfo>
                </xs:annotation>
              </xs:element>
              <xs:element name="Systems" type="bambielite:SystemCollection" minOccurs="0" maxOccurs="1">
                <xs:annotation>
                  <xs:appinfo source="Worksheet">
                    <Mapping xmlns="http://schemas.openxmlformats.org/spreadsheetml/2006/main">UK2012</Mapping>
                    <x2:Map xmlns:x2="http://schemas.microsoft.com/office/excel/2003/xml">
                      <x2:XPath schema="http://cbapoc.azurewebsites.net/schemas/BAMBie">/ns1:Facility/Systems/System</x2:XPath>
                      <x2:XPath schema="http://www.iai-tech.org/ifcXML/IFC2x3/FINAL"/>
                    </x2:Map>
                  </xs:appinfo>
                </xs:annotation>
              </xs:element>
              <xs:element name="Assemblies" type="bambielite:AssemblyCollection" minOccurs="0" maxOccurs="1">
                <xs:annotation>
                  <xs:appinfo source="Worksheet">
                    <Mapping xmlns="http://schemas.openxmlformats.org/spreadsheetml/2006/main">UK2012</Mapping>
                    <x2:Map xmlns:x2="http://schemas.microsoft.com/office/excel/2003/xml">
                      <x2:XPath schema="http://cbapoc.azurewebsites.net/schemas/BAMBie">/ns1:Facility/Assemblies/Assembly</x2:XPath>
                      <x2:XPath schema="http://www.iai-tech.org/ifcXML/IFC2x3/FINAL"/>
                    </x2:Map>
                  </xs:appinfo>
                </xs:annotation>
              </xs:element>
              <xs:element name="Connections" type="bambielite:ConnectionCollection" minOccurs="0" maxOccurs="1">
                <xs:annotation>
                  <xs:appinfo source="Worksheet">
                    <Mapping xmlns="http://schemas.openxmlformats.org/spreadsheetml/2006/main">UK2012</Mapping>
                    <x2:Map xmlns:x2="http://schemas.microsoft.com/office/excel/2003/xml">
                      <x2:XPath schema="http://cbapoc.azurewebsites.net/schemas/BAMBie">/ns1:Facility/Connection</x2:XPath>
                      <x2:XPath schema="http://www.iai-tech.org/ifcXML/IFC2x3/FINAL"/>
                    </x2:Map>
                  </xs:appinfo>
                </xs:annotation>
              </xs:element>
              <xs:element name="Spares" type="bambielite:SpareCollection" minOccurs="0" maxOccurs="1">
                <xs:annotation>
                  <xs:appinfo source="Worksheet">
                    <Mapping xmlns="http://schemas.openxmlformats.org/spreadsheetml/2006/main">UK2012</Mapping>
                    <x2:Map xmlns:x2="http://schemas.microsoft.com/office/excel/2003/xml">
                      <x2:XPath schema="http://cbapoc.azurewebsites.net/schemas/BAMBie">/ns1:Facility/Spares/Spare</x2:XPath>
                      <x2:XPath schema="http://www.iai-tech.org/ifcXML/IFC2x3/FINAL"/>
                    </x2:Map>
                  </xs:appinfo>
                </xs:annotation>
              </xs:element>
              <xs:element name="Resources" type="bambielite:ResourceCollection" minOccurs="0" maxOccurs="1">
                <xs:annotation>
                  <xs:appinfo source="Worksheet">
                    <Mapping xmlns="http://schemas.openxmlformats.org/spreadsheetml/2006/main">UK2012</Mapping>
                    <x2:Map xmlns:x2="http://schemas.microsoft.com/office/excel/2003/xml">
                      <x2:XPath schema="http://cbapoc.azurewebsites.net/schemas/BAMBie">/ns1:Facility/Resources/Resource</x2:XPath>
                      <x2:XPath schema="http://www.iai-tech.org/ifcXML/IFC2x3/FINAL"/>
                    </x2:Map>
                  </xs:appinfo>
                </xs:annotation>
              </xs:element>
              <xs:element name="Jobs" type="bambielite:JobCollection" minOccurs="0" maxOccurs="1">
                <xs:annotation>
                  <xs:appinfo source="Worksheet">
                    <Mapping xmlns="http://schemas.openxmlformats.org/spreadsheetml/2006/main">UK2012</Mapping>
                    <x2:Map xmlns:x2="http://schemas.microsoft.com/office/excel/2003/xml">
                      <x2:XPath schema="http://cbapoc.azurewebsites.net/schemas/BAMBie">/ns1:Facility/Jobs/Job/Job</x2:XPath>
                      <x2:XPath schema="http://www.iai-tech.org/ifcXML/IFC2x3/FINAL"/>
                    </x2:Map>
                  </xs:appinfo>
                </xs:annotation>
              </xs:element>
              <xs:element name="Impacts" type="bambielite:ImpactCollection" minOccurs="0" maxOccurs="1">
                <xs:annotation>
                  <xs:appinfo source="Worksheet">
                    <Mapping xmlns="http://schemas.openxmlformats.org/spreadsheetml/2006/main">UK2012</Mapping>
                    <x2:Map xmlns:x2="http://schemas.microsoft.com/office/excel/2003/xml">
                      <x2:XPath schema="http://cbapoc.azurewebsites.net/schemas/BAMBie">/ns1:Facility/Impact</x2:XPath>
                      <x2:XPath schema="http://www.iai-tech.org/ifcXML/IFC2x3/FINAL"/>
                    </x2:Map>
                  </xs:appinfo>
                </xs:annotation>
              </xs:element>
              <xs:element name="Documents" type="bambielite:DocumentCollection" minOccurs="0" maxOccurs="1">
                <xs:annotation>
                  <xs:appinfo source="Worksheet">
                    <Mapping xmlns="http://schemas.openxmlformats.org/spreadsheetml/2006/main">UK2012</Mapping>
                    <x2:Map xmlns:x2="http://schemas.microsoft.com/office/excel/2003/xml">
                      <x2:XPath schema="http://cbapoc.azurewebsites.net/schemas/BAMBie">/ns1:Facility/Document</x2:XPath>
                      <x2:XPath schema="http://www.iai-tech.org/ifcXML/IFC2x3/FINAL"/>
                    </x2:Map>
                  </xs:appinfo>
                </xs:annotation>
              </xs:element>
              <xs:element name="Attributes" type="bambielite:AttributeCollection" minOccurs="0" maxOccurs="1">
                <xs:annotation>
                  <xs:appinfo source="Worksheet">
                    <Mapping xmlns="http://schemas.openxmlformats.org/spreadsheetml/2006/main">UK2012</Mapping>
                    <x2:Map xmlns:x2="http://schemas.microsoft.com/office/excel/2003/xml">
                      <x2:XPath schema="http://cbapoc.azurewebsites.net/schemas/BAMBie">/ns1:Facility/Attribute</x2:XPath>
                      <x2:XPath schema="http://www.iai-tech.org/ifcXML/IFC2x3/FINAL"/>
                    </x2:Map>
                  </xs:appinfo>
                </xs:annotation>
              </xs:element>
              <xs:element name="Coordinates" type="bambielite:RepresentationCollection" minOccurs="0" maxOccurs="1">
                <xs:annotation>
                  <xs:appinfo source="Worksheet">
                    <Mapping xmlns="http://schemas.openxmlformats.org/spreadsheetml/2006/main">UK2012</Mapping>
                    <x2:Map xmlns:x2="http://schemas.microsoft.com/office/excel/2003/xml">
                      <x2:XPath schema="http://cbapoc.azurewebsites.net/schemas/BAMBie">/ns1:Facility/Coordinate</x2:XPath>
                      <x2:XPath schema="http://www.iai-tech.org/ifcXML/IFC2x3/FINAL"/>
                    </x2:Map>
                  </xs:appinfo>
                </xs:annotation>
              </xs:element>
              <xs:element name="Issues" type="bambielite:IssueCollection" minOccurs="0" maxOccurs="1">
                <xs:annotation>
                  <xs:appinfo source="Worksheet">
                    <Mapping xmlns="http://schemas.openxmlformats.org/spreadsheetml/2006/main">UK2012</Mapping>
                    <x2:Map xmlns:x2="http://schemas.microsoft.com/office/excel/2003/xml">
                      <x2:XPath schema="http://cbapoc.azurewebsites.net/schemas/BAMBie">/ns1:Facility/Issues/Issue</x2:XPath>
                      <x2:XPath schema="http://www.iai-tech.org/ifcXML/IFC2x3/FINAL"/>
                    </x2:Map>
                  </xs:appinfo>
                </xs:annotation>
              </xs:element>
              <xs:element name="Stages" type="bambielite:ProjectStageCollection" minOccurs="0" maxOccurs="1">
                <xs:annotation>
                  <xs:appinfo source="Worksheet">
                    <Mapping xmlns="http://schemas.openxmlformats.org/spreadsheetml/2006/main">UK2012</Mapping>
                    <Header xmlns="http://schemas.openxmlformats.org/spreadsheetml/2006/main">ProjectStage</Header>
                    <x2:Map xmlns:x2="http://schemas.microsoft.com/office/excel/2003/xml">
                      <x2:XPath schema="http://cbapoc.azurewebsites.net/schemas/BAMBie">/ns1:Facility/ProjectStage</x2:XPath>
                      <x2:XPath schema="http://www.iai-tech.org/ifcXML/IFC2x3/FINAL"/>
                    </x2:Map>
                  </xs:appinfo>
                </xs:annotation>
              </xs:element>
              <xs:element name="Scenarios" type="bambielite:ProjectStageCollection" minOccurs="0" maxOccurs="1">
                <xs:annotation>
                  <xs:appinfo source="Worksheet">
                    <Mapping xmlns="http://schemas.openxmlformats.org/spreadsheetml/2006/main">UK2012</Mapping>
                    <Header xmlns="http://schemas.openxmlformats.org/spreadsheetml/2006/main">Scenario</Header>
                    <x2:Map xmlns:x2="http://schemas.microsoft.com/office/excel/2003/xml">
                      <x2:XPath schema="http://cbapoc.azurewebsites.net/schemas/BAMBie">/ns1:Facility</x2:XPath>
                      <x2:XPath schema="http://www.iai-tech.org/ifcXML/IFC2x3/FINAL"/>
                    </x2:Map>
                  </xs:appinfo>
                </xs:annotation>
              </xs:element>
            </xs:sequence>
          </xs:extension>
        </xs:complexContent>
      </xs:complexType>
      <xs:complexType name="Project">
        <xs:sequence>
          <xs:element name="Name" type="xs:string" minOccurs="1"/>
          <xs:element name="Description" type="xs:string" minOccurs="0"/>
          <xs:element name="ExternalEntity" type="xs:string" minOccurs="0"/>
          <xs:element name="ExternalId" type="xs:string" minOccurs="0"/>
          <xs:element name="AltExternalId" type="xs:string" minOccurs="0"/>
        </xs:sequence>
      </xs:complexType>
      <xs:complexType name="Site">
        <xs:sequence>
          <xs:element name="Name" type="xs:string" minOccurs="1"/>
          <xs:element name="Description" type="xs:string" minOccurs="0"/>
          <xs:element name="ExternalEntity" type="xs:string" minOccurs="0"/>
          <xs:element name="ExternalId" type="xs:string" minOccurs="0"/>
          <xs:element name="AltExternalId" type="xs:string" minOccurs="0"/>
        </xs:sequence>
      </xs:complexType>
      <xs:complexType name="Contact">
        <xs:annotation>
          <xs:appinfo source="parent">
            <x2:Map xmlns:x2="http://schemas.microsoft.com/office/excel/2003/xml">
              <x2:XPath schema="http://cbapoc.azurewebsites.net/schemas/BAMBie">/ns1:Facility/Contacts</x2:XPath>
              <x2:XPath schema="http://www.iai-tech.org/ifcXML/IFC2x3/FINAL"/>
            </x2:Map>
          </xs:appinfo>
          <xs:appinfo source="Header">
            <Mapping xmlns="http://schemas.openxmlformats.org/spreadsheetml/2006/main">UK2012</Mapping>
            <Column xmlns="http://schemas.openxmlformats.org/spreadsheetml/2006/main" number="1">A</Column>
            <Header xmlns="http://schemas.openxmlformats.org/spreadsheetml/2006/main">Email</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/ns1:Facility/Contacts/Contact/Email</x2:XPath>
              <x2:XPath schema="http://www.iai-tech.org/ifcXML/IFC2x3/FINAL"/>
            </x2:Map>
          </xs:appinfo>
          <xs:appinfo source="Header">
            <Mapping xmlns="http://schemas.openxmlformats.org/spreadsheetml/2006/main">UK2012</Mapping>
            <Column xmlns="http://schemas.openxmlformats.org/spreadsheetml/2006/main" number="2">B</Column>
            <Header xmlns="http://schemas.openxmlformats.org/spreadsheetml/2006/main">CreatedBy</Header>
            <Style xmlns="http://schemas.openxmlformats.org/spreadsheetml/2006/main">Reference</Style>
            <DataValidation xmlns="http://schemas.openxmlformats.org/spreadsheetml/2006/main">
              <Type/>
              <Value/>
            </DataValidation>
            <x2:Map xmlns:x2="http://schemas.microsoft.com/office/excel/2003/xml">
              <x2:XPath schema="http://cbapoc.azurewebsites.net/schemas/BAMBie">/ns1:Facility/Contacts/Contact/CreatedBy/Email</x2:XPath>
              <x2:XPath schema="http://www.iai-tech.org/ifcXML/IFC2x3/FINAL"/>
            </x2:Map>
          </xs:appinfo>
          <xs:appinfo source="Header">
            <Mapping xmlns="http://schemas.openxmlformats.org/spreadsheetml/2006/main">UK2012</Mapping>
            <Column xmlns="http://schemas.openxmlformats.org/spreadsheetml/2006/main" number="3">C</Column>
            <Header xmlns="http://schemas.openxmlformats.org/spreadsheetml/2006/main">CreatedOn</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/ns1:Facility/Contacts/Contact/CreatedOn</x2:XPath>
              <x2:XPath schema="http://www.iai-tech.org/ifcXML/IFC2x3/FINAL"/>
            </x2:Map>
          </xs:appinfo>
          <xs:appinfo source="Header">
            <Mapping xmlns="http://schemas.openxmlformats.org/spreadsheetml/2006/main">UK2012</Mapping>
            <Column xmlns="http://schemas.openxmlformats.org/spreadsheetml/2006/main" number="4">D</Column>
            <Header xmlns="http://schemas.openxmlformats.org/spreadsheetml/2006/main">Category</Header>
            <Style xmlns="http://schemas.openxmlformats.org/spreadsheetml/2006/main">Mandatory</Style>
            <Cardinality xmlns="http://schemas.openxmlformats.org/spreadsheetml/2006/main" MaxOccurs="unbounded" Delimiter=";"/>
            <DataValidation xmlns="http://schemas.openxmlformats.org/spreadsheetml/2006/main">
              <Type>List</Type>
              <Value>PickLists.Category-Role</Value>
            </DataValidation>
            <x2:Map xmlns:x2="http://schemas.microsoft.com/office/excel/2003/xml">
              <x2:XPath schema="http://cbapoc.azurewebsites.net/schemas/BAMBie">/ns1:Facility/Contacts/Contact/Categories/Category/Code</x2:XPath>
              <x2:XPath schema="http://www.iai-tech.org/ifcXML/IFC2x3/FINAL"/>
            </x2:Map>
          </xs:appinfo>
          <xs:appinfo source="Header">
            <Mapping xmlns="http://schemas.openxmlformats.org/spreadsheetml/2006/main">UK2012</Mapping>
            <Column xmlns="http://schemas.openxmlformats.org/spreadsheetml/2006/main" number="5">E</Column>
            <Header xmlns="http://schemas.openxmlformats.org/spreadsheetml/2006/main">Company</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/ns1:Facility/Contacts/Contact/Company</x2:XPath>
              <x2:XPath schema="http://www.iai-tech.org/ifcXML/IFC2x3/FINAL"/>
            </x2:Map>
          </xs:appinfo>
          <xs:appinfo source="Header">
            <Mapping xmlns="http://schemas.openxmlformats.org/spreadsheetml/2006/main">UK2012</Mapping>
            <Column xmlns="http://schemas.openxmlformats.org/spreadsheetml/2006/main" number="6">F</Column>
            <Header xmlns="http://schemas.openxmlformats.org/spreadsheetml/2006/main">Phone</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/ns1:Facility/Contacts/Contact/Phone</x2:XPath>
              <x2:XPath schema="http://www.iai-tech.org/ifcXML/IFC2x3/FINAL"/>
            </x2:Map>
          </xs:appinfo>
          <xs:appinfo source="Header">
            <Mapping xmlns="http://schemas.openxmlformats.org/spreadsheetml/2006/main">UK2012</Mapping>
            <Column xmlns="http://schemas.openxmlformats.org/spreadsheetml/2006/main" number="7">G</Column>
            <Header xmlns="http://schemas.openxmlformats.org/spreadsheetml/2006/main">ExtSystem</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/ns1:Facility/Contacts/Contact/ExternalSystem</x2:XPath>
              <x2:XPath schema="http://www.iai-tech.org/ifcXML/IFC2x3/FINAL"/>
            </x2:Map>
          </xs:appinfo>
          <xs:appinfo source="Header">
            <Mapping xmlns="http://schemas.openxmlformats.org/spreadsheetml/2006/main">UK2012</Mapping>
            <Column xmlns="http://schemas.openxmlformats.org/spreadsheetml/2006/main" number="8">H</Column>
            <Header xmlns="http://schemas.openxmlformats.org/spreadsheetml/2006/main">ExtObject</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/ns1:Facility/Contacts/Contact//ExternalEntity</x2:XPath>
              <x2:XPath schema="http://www.iai-tech.org/ifcXML/IFC2x3/FINAL"/>
            </x2:Map>
          </xs:appinfo>
          <xs:appinfo source="Header">
            <Mapping xmlns="http://schemas.openxmlformats.org/spreadsheetml/2006/main">UK2012</Mapping>
            <Column xmlns="http://schemas.openxmlformats.org/spreadsheetml/2006/main" number="9">I</Column>
            <Header xmlns="http://schemas.openxmlformats.org/spreadsheetml/2006/main">ExtIdentifier</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/ns1:Facility/Contacts/Contact/ExternalId</x2:XPath>
              <x2:XPath schema="http://www.iai-tech.org/ifcXML/IFC2x3/FINAL"/>
            </x2:Map>
          </xs:appinfo>
          <xs:appinfo source="Header">
            <Mapping xmlns="http://schemas.openxmlformats.org/spreadsheetml/2006/main">UK2012</Mapping>
            <Column xmlns="http://schemas.openxmlformats.org/spreadsheetml/2006/main" number="10">J</Column>
            <Header xmlns="http://schemas.openxmlformats.org/spreadsheetml/2006/main">Department</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/ns1:Facility/Contacts/Contact/Department</x2:XPath>
              <x2:XPath schema="http://www.iai-tech.org/ifcXML/IFC2x3/FINAL"/>
            </x2:Map>
          </xs:appinfo>
          <xs:appinfo source="Header">
            <Mapping xmlns="http://schemas.openxmlformats.org/spreadsheetml/2006/main">UK2012</Mapping>
            <Column xmlns="http://schemas.openxmlformats.org/spreadsheetml/2006/main" number="11">K</Column>
            <Header xmlns="http://schemas.openxmlformats.org/spreadsheetml/2006/main">OrganizationCode</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/ns1:Facility/Contacts/Contact/OrganizationCode</x2:XPath>
              <x2:XPath schema="http://www.iai-tech.org/ifcXML/IFC2x3/FINAL"/>
            </x2:Map>
          </xs:appinfo>
          <xs:appinfo source="Header">
            <Mapping xmlns="http://schemas.openxmlformats.org/spreadsheetml/2006/main">UK2012</Mapping>
            <Column xmlns="http://schemas.openxmlformats.org/spreadsheetml/2006/main" number="12">L</Column>
            <Header xmlns="http://schemas.openxmlformats.org/spreadsheetml/2006/main">GivenName</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/ns1:Facility/Contacts/Contact/GivenName</x2:XPath>
              <x2:XPath schema="http://www.iai-tech.org/ifcXML/IFC2x3/FINAL"/>
            </x2:Map>
          </xs:appinfo>
          <xs:appinfo source="Header">
            <Mapping xmlns="http://schemas.openxmlformats.org/spreadsheetml/2006/main">UK2012</Mapping>
            <Column xmlns="http://schemas.openxmlformats.org/spreadsheetml/2006/main" number="13">M</Column>
            <Header xmlns="http://schemas.openxmlformats.org/spreadsheetml/2006/main">FamilyName</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/ns1:Facility/Contacts/Contact/FamilyName</x2:XPath>
              <x2:XPath schema="http://www.iai-tech.org/ifcXML/IFC2x3/FINAL"/>
            </x2:Map>
          </xs:appinfo>
          <xs:appinfo source="Header">
            <Mapping xmlns="http://schemas.openxmlformats.org/spreadsheetml/2006/main">UK2012</Mapping>
            <Column xmlns="http://schemas.openxmlformats.org/spreadsheetml/2006/main" number="14">N</Column>
            <Header xmlns="http://schemas.openxmlformats.org/spreadsheetml/2006/main">Street</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/ns1:Facility/Contacts/Contact/Street</x2:XPath>
              <x2:XPath schema="http://www.iai-tech.org/ifcXML/IFC2x3/FINAL"/>
            </x2:Map>
          </xs:appinfo>
          <xs:appinfo source="Header">
            <Mapping xmlns="http://schemas.openxmlformats.org/spreadsheetml/2006/main">UK2012</Mapping>
            <Column xmlns="http://schemas.openxmlformats.org/spreadsheetml/2006/main" number="15">O</Column>
            <Header xmlns="http://schemas.openxmlformats.org/spreadsheetml/2006/main">PostalBox</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/ns1:Facility/Contacts/Contact/PostalBox</x2:XPath>
              <x2:XPath schema="http://www.iai-tech.org/ifcXML/IFC2x3/FINAL"/>
            </x2:Map>
          </xs:appinfo>
          <xs:appinfo source="Header">
            <Mapping xmlns="http://schemas.openxmlformats.org/spreadsheetml/2006/main">UK2012</Mapping>
            <Column xmlns="http://schemas.openxmlformats.org/spreadsheetml/2006/main" number="16">P</Column>
            <Header xmlns="http://schemas.openxmlformats.org/spreadsheetml/2006/main">Town</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/ns1:Facility/Contacts/Contact/Town</x2:XPath>
              <x2:XPath schema="http://www.iai-tech.org/ifcXML/IFC2x3/FINAL"/>
            </x2:Map>
          </xs:appinfo>
          <xs:appinfo source="Header">
            <Mapping xmlns="http://schemas.openxmlformats.org/spreadsheetml/2006/main">UK2012</Mapping>
            <Column xmlns="http://schemas.openxmlformats.org/spreadsheetml/2006/main" number="17">Q</Column>
            <Header xmlns="http://schemas.openxmlformats.org/spreadsheetml/2006/main">StateRegion</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/ns1:Facility/Contacts/Contact/StateRegion</x2:XPath>
              <x2:XPath schema="http://www.iai-tech.org/ifcXML/IFC2x3/FINAL"/>
            </x2:Map>
          </xs:appinfo>
          <xs:appinfo source="Header">
            <Mapping xmlns="http://schemas.openxmlformats.org/spreadsheetml/2006/main">UK2012</Mapping>
            <Column xmlns="http://schemas.openxmlformats.org/spreadsheetml/2006/main" number="18">R</Column>
            <Header xmlns="http://schemas.openxmlformats.org/spreadsheetml/2006/main">PostalCode</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/ns1:Facility/Contacts/Contact/PostalCode</x2:XPath>
              <x2:XPath schema="http://www.iai-tech.org/ifcXML/IFC2x3/FINAL"/>
            </x2:Map>
          </xs:appinfo>
          <xs:appinfo source="Header">
            <Mapping xmlns="http://schemas.openxmlformats.org/spreadsheetml/2006/main">UK2012</Mapping>
            <Column xmlns="http://schemas.openxmlformats.org/spreadsheetml/2006/main" number="19">S</Column>
            <Header xmlns="http://schemas.openxmlformats.org/spreadsheetml/2006/main">Country</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/ns1:Facility/Contacts/Contact/Country</x2:XPath>
              <x2:XPath schema="http://www.iai-tech.org/ifcXML/IFC2x3/FINAL"/>
            </x2:Map>
          </xs:appinfo>
          <xs:appinfo source="Header">
            <Mapping xmlns="http://schemas.openxmlformats.org/spreadsheetml/2006/main">UK2012</Mapping>
            <Column xmlns="http://schemas.openxmlformats.org/spreadsheetml/2006/main" number="20">T</Column>
            <Header xmlns="http://schemas.openxmlformats.org/spreadsheetml/2006/main">ProjectStages</Header>
            <Style xmlns="http://schemas.openxmlformats.org/spreadsheetml/2006/main">optional</Style>
            <Cardinality xmlns="http://schemas.openxmlformats.org/spreadsheetml/2006/main" MaxOccurs="unbounded" Delimiter=";"/>
            <DataValidation xmlns="http://schemas.openxmlformats.org/spreadsheetml/2006/main">
              <Type>List</Type>
              <Value/>
            </DataValidation>
            <x2:Map xmlns:x2="http://schemas.microsoft.com/office/excel/2003/xml">
              <x2:XPath schema="http://cbapoc.azurewebsites.net/schemas/BAMBie">/ns1:Facility/Contacts/Contact/ProjectStages/Name</x2:XPath>
              <x2:XPath schema="http://www.iai-tech.org/ifcXML/IFC2x3/FINAL"/>
            </x2:Map>
            extension
          </xs:appinfo>
          <xs:documentation>Contact is a named person and/or organization involved in the Facility lifecycle.</xs:documentation>
        </xs:annotation>
        <xs:complexContent>
          <xs:extension base="bambielite:CobieContactObject">
            <xs:sequence>
              <xs:element name="Company" type="xs:string" minOccurs="1"/>
              <xs:element name="Phone" type="xs:string" minOccurs="1"/>
              <xs:element name="Department" type="xs:string" minOccurs="0"/>
              <xs:element name="OrganizationCode" type="xs:string" minOccurs="0"/>
              <xs:element name="GivenName" type="xs:string" minOccurs="0"/>
              <xs:element name="FamilyName" type="xs:string" minOccurs="0"/>
              <xs:element name="Street" type="xs:string" minOccurs="0"/>
              <xs:element name="PostalBox" type="xs:string" minOccurs="0"/>
              <xs:element name="Town" type="xs:string" minOccurs="0"/>
              <xs:element name="StateRegion" type="xs:string" minOccurs="0"/>
              <xs:element name="PostalCode" type="xs:string" minOccurs="0"/>
              <xs:element name="Country" type="xs:string" minOccurs="0"/>
              <xs:element name="ProjectStages" type="bambielite:ProjectStageKeys" minOccurs="0" maxOccurs="1"/>
            </xs:sequence>
          </xs:extension>
        </xs:complexContent>
      </xs:complexType>
      <xs:complexType name="ContactKey">
        <xs:sequence>
          <xs:element name="Email" type="bambielite:EmailAddress" minOccurs="1"/>
        </xs:sequence>
      </xs:complexType>
      <xs:complexType name="ContactKeys">
        <xs:sequence>
          <xs:element name="Email" type="bambielite:EmailAddress" minOccurs="1"/>
        </xs:sequence>
      </xs:complexType>
      <xs:complexType name="ContactCollection">
        <xs:sequence>
          <xs:element name="Contact" type="bambielite:Contact" maxOccurs="unbounded"/>
        </xs:sequence>
      </xs:complexType>
      <xs:complexType name="ContactKeyCollection">
        <xs:sequence>
          <xs:element name="ContactKey" type="bambielite:ContactKey" maxOccurs="unbounded"/>
        </xs:sequence>
      </xs:complexType>
      <xs:complexType name="Floor">
        <xs:annotation>
          <xs:appinfo source="parent">
            <x2:Map xmlns:x2="http://schemas.microsoft.com/office/excel/2003/xml">
              <x2:XPath schema="http://cbapoc.azurewebsites.net/schemas/BAMBie">/ns1:Facility/Floors</x2:XPath>
              <x2:XPath schema="http://www.iai-tech.org/ifcXML/IFC2x3/FINAL"/>
            </x2:Map>
          </xs:appinfo>
          <xs:appinfo source="Header">
            <Mapping xmlns="http://schemas.openxmlformats.org/spreadsheetml/2006/main">UK2012</Mapping>
            <Column xmlns="http://schemas.openxmlformats.org/spreadsheetml/2006/main" number="1">A</Column>
            <Header xmlns="http://schemas.openxmlformats.org/spreadsheetml/2006/main">Name</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/ns1:Facility/Floors/Floor/Name</x2:XPath>
              <x2:XPath schema="http://www.iai-tech.org/ifcXML/IFC2x3/FINAL"/>
            </x2:Map>
          </xs:appinfo>
          <xs:appinfo source="Header">
            <Mapping xmlns="http://schemas.openxmlformats.org/spreadsheetml/2006/main">UK2012</Mapping>
            <Column xmlns="http://schemas.openxmlformats.org/spreadsheetml/2006/main" number="2">B</Column>
            <Header xmlns="http://schemas.openxmlformats.org/spreadsheetml/2006/main">CreatedBy</Header>
            <Style xmlns="http://schemas.openxmlformats.org/spreadsheetml/2006/main">Reference</Style>
            <DataValidation xmlns="http://schemas.openxmlformats.org/spreadsheetml/2006/main">
              <Type/>
              <Value/>
            </DataValidation>
            <x2:Map xmlns:x2="http://schemas.microsoft.com/office/excel/2003/xml">
              <x2:XPath schema="http://cbapoc.azurewebsites.net/schemas/BAMBie">/ns1:Facility/Floors/Floor/CreatedBy/Email</x2:XPath>
              <x2:XPath schema="http://www.iai-tech.org/ifcXML/IFC2x3/FINAL"/>
            </x2:Map>
          </xs:appinfo>
          <xs:appinfo source="Header">
            <Mapping xmlns="http://schemas.openxmlformats.org/spreadsheetml/2006/main">UK2012</Mapping>
            <Column xmlns="http://schemas.openxmlformats.org/spreadsheetml/2006/main" number="3">C</Column>
            <Header xmlns="http://schemas.openxmlformats.org/spreadsheetml/2006/main">CreatedOn</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/ns1:Facility/Floors/Floor/CreatedOn</x2:XPath>
              <x2:XPath schema="http://www.iai-tech.org/ifcXML/IFC2x3/FINAL"/>
            </x2:Map>
          </xs:appinfo>
          <xs:appinfo source="Header">
            <Mapping xmlns="http://schemas.openxmlformats.org/spreadsheetml/2006/main">UK2012</Mapping>
            <Column xmlns="http://schemas.openxmlformats.org/spreadsheetml/2006/main" number="4">D</Column>
            <Header xmlns="http://schemas.openxmlformats.org/spreadsheetml/2006/main">Category</Header>
            <Style xmlns="http://schemas.openxmlformats.org/spreadsheetml/2006/main">Mandatory</Style>
            <Cardinality xmlns="http://schemas.openxmlformats.org/spreadsheetml/2006/main" MaxOccurs="unbounded" Delimiter=";"/>
            <DataValidation xmlns="http://schemas.openxmlformats.org/spreadsheetml/2006/main">
              <Type>List</Type>
              <Value>PickLists.FloorType</Value>
            </DataValidation>
            <x2:Map xmlns:x2="http://schemas.microsoft.com/office/excel/2003/xml">
              <x2:XPath schema="http://cbapoc.azurewebsites.net/schemas/BAMBie">/ns1:Facility/Floors/Floor/Categories/Category/Code</x2:XPath>
              <x2:XPath schema="http://www.iai-tech.org/ifcXML/IFC2x3/FINAL"/>
            </x2:Map>
          </xs:appinfo>
          <xs:appinfo source="Header">
            <Mapping xmlns="http://schemas.openxmlformats.org/spreadsheetml/2006/main">UK2012</Mapping>
            <Column xmlns="http://schemas.openxmlformats.org/spreadsheetml/2006/main" number="5">E</Column>
            <Header xmlns="http://schemas.openxmlformats.org/spreadsheetml/2006/main">ExtSystem</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/ns1:Facility/Floors/Floor/ExternalSystem</x2:XPath>
              <x2:XPath schema="http://www.iai-tech.org/ifcXML/IFC2x3/FINAL"/>
            </x2:Map>
          </xs:appinfo>
          <xs:appinfo source="Header">
            <Mapping xmlns="http://schemas.openxmlformats.org/spreadsheetml/2006/main">UK2012</Mapping>
            <Column xmlns="http://schemas.openxmlformats.org/spreadsheetml/2006/main" number="6">F</Column>
            <Header xmlns="http://schemas.openxmlformats.org/spreadsheetml/2006/main">ExtObject</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/ns1:Facility/Floors/Floor/ExternalEntity</x2:XPath>
              <x2:XPath schema="http://www.iai-tech.org/ifcXML/IFC2x3/FINAL"/>
            </x2:Map>
          </xs:appinfo>
          <xs:appinfo source="Header">
            <Mapping xmlns="http://schemas.openxmlformats.org/spreadsheetml/2006/main">UK2012</Mapping>
            <Column xmlns="http://schemas.openxmlformats.org/spreadsheetml/2006/main" number="7">G</Column>
            <Header xmlns="http://schemas.openxmlformats.org/spreadsheetml/2006/main">ExtIdentifier</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/ns1:Facility/Floors/Floor/ExternalId</x2:XPath>
              <x2:XPath schema="http://www.iai-tech.org/ifcXML/IFC2x3/FINAL"/>
            </x2:Map>
          </xs:appinfo>
          <xs:appinfo source="Header">
            <Mapping xmlns="http://schemas.openxmlformats.org/spreadsheetml/2006/main">UK2012</Mapping>
            <Column xmlns="http://schemas.openxmlformats.org/spreadsheetml/2006/main" number="8">H</Column>
            <Header xmlns="http://schemas.openxmlformats.org/spreadsheetml/2006/main">Description</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/ns1:Facility/Floors/Floor/Description</x2:XPath>
              <x2:XPath schema="http://www.iai-tech.org/ifcXML/IFC2x3/FINAL"/>
            </x2:Map>
          </xs:appinfo>
          <xs:appinfo source="Header">
            <Mapping xmlns="http://schemas.openxmlformats.org/spreadsheetml/2006/main">UK2012</Mapping>
            <Column xmlns="http://schemas.openxmlformats.org/spreadsheetml/2006/main" number="9">I</Column>
            <Header xmlns="http://schemas.openxmlformats.org/spreadsheetml/2006/main">Elevation</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/ns1:Facility/Floors/Floor/Elevation</x2:XPath>
              <x2:XPath schema="http://www.iai-tech.org/ifcXML/IFC2x3/FINAL"/>
            </x2:Map>
          </xs:appinfo>
          <xs:appinfo source="Header">
            <Mapping xmlns="http://schemas.openxmlformats.org/spreadsheetml/2006/main">UK2012</Mapping>
            <Column xmlns="http://schemas.openxmlformats.org/spreadsheetml/2006/main" number="10">J</Column>
            <Header xmlns="http://schemas.openxmlformats.org/spreadsheetml/2006/main">Height</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/ns1:Facility/Floors/Floor/Height</x2:XPath>
              <x2:XPath schema="http://www.iai-tech.org/ifcXML/IFC2x3/FINAL"/>
            </x2:Map>
          </xs:appinfo>
          <xs:appinfo source="Header">
            <Mapping xmlns="http://schemas.openxmlformats.org/spreadsheetml/2006/main">UK2012</Mapping>
            <Column xmlns="http://schemas.openxmlformats.org/spreadsheetml/2006/main" number="11">K</Column>
            <Header xmlns="http://schemas.openxmlformats.org/spreadsheetml/2006/main">ProjectStages</Header>
            <Style xmlns="http://schemas.openxmlformats.org/spreadsheetml/2006/main">optional</Style>
            <Cardinality xmlns="http://schemas.openxmlformats.org/spreadsheetml/2006/main" MaxOccurs="unbounded" Delimiter=";"/>
            <DataValidation xmlns="http://schemas.openxmlformats.org/spreadsheetml/2006/main">
              <Type>List</Type>
              <Value/>
            </DataValidation>
            <x2:Map xmlns:x2="http://schemas.microsoft.com/office/excel/2003/xml">
              <x2:XPath schema="http://cbapoc.azurewebsites.net/schemas/BAMBie">/ns1:Facility/Floors/Floor/ProjectStages/Name</x2:XPath>
              <x2:XPath schema="http://www.iai-tech.org/ifcXML/IFC2x3/FINAL"/>
            </x2:Map>
            extension
          </xs:appinfo>
          <xs:appinfo source="Header">
            <Mapping xmlns="http://schemas.openxmlformats.org/spreadsheetml/2006/main">UK2012</Mapping>
            <Column xmlns="http://schemas.openxmlformats.org/spreadsheetml/2006/main" number="12">L</Column>
            <Header xmlns="http://schemas.openxmlformats.org/spreadsheetml/2006/main">AltExternalId</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/ns1:Facility/Floors/Floor/AltExternalId</x2:XPath>
              <x2:XPath schema="http://www.iai-tech.org/ifcXML/IFC2x3/FINAL"/>
            </x2:Map>
            extension
          </xs:appinfo>
          <xs:documentation>Floor is a named intermediate spatial subdivision, including distinct vertical levels and horizontal areas and sections with Spaces allocated. A minimum of one in COBie. Floor record is required for all COBie deliverables containing spatial information.</xs:documentation>
        </xs:annotation>
        <xs:complexContent>
          <xs:extension base="bambielite:CobieObject">
            <xs:sequence>
              <xs:element name="Elevation" type="xs:double" minOccurs="0" nillable="true"/>
              <xs:element name="Height" type="xs:double" minOccurs="0" nillable="true"/>
              <xs:element name="ProjectStages" type="bambielite:ProjectStageKeys" minOccurs="0" maxOccurs="1"/>
            </xs:sequence>
          </xs:extension>
        </xs:complexContent>
      </xs:complexType>
      <xs:complexType name="FloorCollection">
        <xs:sequence>
          <xs:element name="Floor" type="bambielite:Floor" maxOccurs="unbounded"/>
        </xs:sequence>
      </xs:complexType>
      <xs:complexType name="Space">
        <xs:annotation>
          <xs:appinfo source="parent">
            <x2:Map xmlns:x2="http://schemas.microsoft.com/office/excel/2003/xml">
              <x2:XPath schema="http://openbim.org/schemas/cobieliteuk">/ns1:Facility/Floors/Floor</x2:XPath>
              <x2:XPath schema="http://cbapoc.azurewebsites.net/schemas/BAMBie">/ns1:Facility/Spaces</x2:XPath>
              <x2:XPath schema="http://www.iai-tech.org/ifcXML/IFC2x3/FINAL"/>
            </x2:Map>
          </xs:appinfo>
          <xs:appinfo source="Header">
            <Mapping xmlns="http://schemas.openxmlformats.org/spreadsheetml/2006/main">UK2012</Mapping>
            <Column xmlns="http://schemas.openxmlformats.org/spreadsheetml/2006/main" number="1">A</Column>
            <Header xmlns="http://schemas.openxmlformats.org/spreadsheetml/2006/main">Name</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/ns1:Facility/Spaces/Space/Name</x2:XPath>
              <x2:XPath schema="http://www.iai-tech.org/ifcXML/IFC2x3/FINAL"/>
            </x2:Map>
          </xs:appinfo>
          <xs:appinfo source="Header">
            <Mapping xmlns="http://schemas.openxmlformats.org/spreadsheetml/2006/main">UK2012</Mapping>
            <Column xmlns="http://schemas.openxmlformats.org/spreadsheetml/2006/main" number="2">B</Column>
            <Header xmlns="http://schemas.openxmlformats.org/spreadsheetml/2006/main">CreatedBy</Header>
            <Style xmlns="http://schemas.openxmlformats.org/spreadsheetml/2006/main">Reference</Style>
            <DataValidation xmlns="http://schemas.openxmlformats.org/spreadsheetml/2006/main">
              <Type/>
              <Value/>
            </DataValidation>
            <x2:Map xmlns:x2="http://schemas.microsoft.com/office/excel/2003/xml">
              <x2:XPath schema="http://cbapoc.azurewebsites.net/schemas/BAMBie">/ns1:Facility/Spaces/Space/CreatedBy/Email</x2:XPath>
              <x2:XPath schema="http://www.iai-tech.org/ifcXML/IFC2x3/FINAL"/>
            </x2:Map>
          </xs:appinfo>
          <xs:appinfo source="Header">
            <Mapping xmlns="http://schemas.openxmlformats.org/spreadsheetml/2006/main">UK2012</Mapping>
            <Column xmlns="http://schemas.openxmlformats.org/spreadsheetml/2006/main" number="3">C</Column>
            <Header xmlns="http://schemas.openxmlformats.org/spreadsheetml/2006/main">CreatedOn</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/ns1:Facility/Spaces/Space/CreatedOn</x2:XPath>
              <x2:XPath schema="http://www.iai-tech.org/ifcXML/IFC2x3/FINAL"/>
            </x2:Map>
          </xs:appinfo>
          <xs:appinfo source="Header">
            <Mapping xmlns="http://schemas.openxmlformats.org/spreadsheetml/2006/main">UK2012</Mapping>
            <Column xmlns="http://schemas.openxmlformats.org/spreadsheetml/2006/main" number="4">D</Column>
            <Header xmlns="http://schemas.openxmlformats.org/spreadsheetml/2006/main">Category</Header>
            <Style xmlns="http://schemas.openxmlformats.org/spreadsheetml/2006/main">Mandatory</Style>
            <Cardinality xmlns="http://schemas.openxmlformats.org/spreadsheetml/2006/main" MaxOccurs="unbounded" Delimiter=";"/>
            <DataValidation xmlns="http://schemas.openxmlformats.org/spreadsheetml/2006/main">
              <Type>List</Type>
              <Value>PickLists.Category-Space</Value>
            </DataValidation>
            <x2:Map xmlns:x2="http://schemas.microsoft.com/office/excel/2003/xml">
              <x2:XPath schema="http://cbapoc.azurewebsites.net/schemas/BAMBie">/ns1:Facility/Spaces/Space/Categories/Category/Code</x2:XPath>
              <x2:XPath schema="http://www.iai-tech.org/ifcXML/IFC2x3/FINAL"/>
            </x2:Map>
          </xs:appinfo>
          <xs:appinfo source="Header">
            <Mapping xmlns="http://schemas.openxmlformats.org/spreadsheetml/2006/main">UK2012</Mapping>
            <Column xmlns="http://schemas.openxmlformats.org/spreadsheetml/2006/main" number="5">E</Column>
            <Header xmlns="http://schemas.openxmlformats.org/spreadsheetml/2006/main">FloorName</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/ns1:Facility/Spaces/Space/FloorName/Name</x2:XPath>
              <x2:XPath schema="http://www.iai-tech.org/ifcXML/IFC2x3/FINAL"/>
            </x2:Map>
          </xs:appinfo>
          <xs:appinfo source="Header">
            <Mapping xmlns="http://schemas.openxmlformats.org/spreadsheetml/2006/main">UK2012</Mapping>
            <Column xmlns="http://schemas.openxmlformats.org/spreadsheetml/2006/main" number="6">F</Column>
            <Header xmlns="http://schemas.openxmlformats.org/spreadsheetml/2006/main">Description</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/ns1:Facility/Spaces/Space/Description</x2:XPath>
              <x2:XPath schema="http://www.iai-tech.org/ifcXML/IFC2x3/FINAL"/>
            </x2:Map>
          </xs:appinfo>
          <xs:appinfo source="Header">
            <Mapping xmlns="http://schemas.openxmlformats.org/spreadsheetml/2006/main">UK2012</Mapping>
            <Column xmlns="http://schemas.openxmlformats.org/spreadsheetml/2006/main" number="7">G</Column>
            <Header xmlns="http://schemas.openxmlformats.org/spreadsheetml/2006/main">ExtSystem</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/ns1:Facility/Spaces/Space/ExternalSystem</x2:XPath>
              <x2:XPath schema="http://www.iai-tech.org/ifcXML/IFC2x3/FINAL"/>
            </x2:Map>
          </xs:appinfo>
          <xs:appinfo source="Header">
            <Mapping xmlns="http://schemas.openxmlformats.org/spreadsheetml/2006/main">UK2012</Mapping>
            <Column xmlns="http://schemas.openxmlformats.org/spreadsheetml/2006/main" number="8">H</Column>
            <Header xmlns="http://schemas.openxmlformats.org/spreadsheetml/2006/main">ExtObject</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/ns1:Facility/Spaces/Space/ExternalEntity</x2:XPath>
              <x2:XPath schema="http://www.iai-tech.org/ifcXML/IFC2x3/FINAL"/>
            </x2:Map>
          </xs:appinfo>
          <xs:appinfo source="Header">
            <Mapping xmlns="http://schemas.openxmlformats.org/spreadsheetml/2006/main">UK2012</Mapping>
            <Column xmlns="http://schemas.openxmlformats.org/spreadsheetml/2006/main" number="9">I</Column>
            <Header xmlns="http://schemas.openxmlformats.org/spreadsheetml/2006/main">ExtIdentifier</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/ns1:Facility/Spaces/Space/ExternalId</x2:XPath>
              <x2:XPath schema="http://www.iai-tech.org/ifcXML/IFC2x3/FINAL"/>
            </x2:Map>
          </xs:appinfo>
          <xs:appinfo source="Header">
            <Mapping xmlns="http://schemas.openxmlformats.org/spreadsheetml/2006/main">UK2012</Mapping>
            <Column xmlns="http://schemas.openxmlformats.org/spreadsheetml/2006/main" number="10">J</Column>
            <Header xmlns="http://schemas.openxmlformats.org/spreadsheetml/2006/main">RoomTag</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/ns1:Facility/Spaces/Space/RoomTag</x2:XPath>
              <x2:XPath schema="http://www.iai-tech.org/ifcXML/IFC2x3/FINAL"/>
            </x2:Map>
          </xs:appinfo>
          <xs:appinfo source="Header">
            <Mapping xmlns="http://schemas.openxmlformats.org/spreadsheetml/2006/main">UK2012</Mapping>
            <Column xmlns="http://schemas.openxmlformats.org/spreadsheetml/2006/main" number="11">K</Column>
            <Header xmlns="http://schemas.openxmlformats.org/spreadsheetml/2006/main">UsableHeight</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/ns1:Facility/Spaces/Space/UsableHeight</x2:XPath>
              <x2:XPath schema="http://www.iai-tech.org/ifcXML/IFC2x3/FINAL"/>
            </x2:Map>
          </xs:appinfo>
          <xs:appinfo source="Header">
            <Mapping xmlns="http://schemas.openxmlformats.org/spreadsheetml/2006/main">UK2012</Mapping>
            <Column xmlns="http://schemas.openxmlformats.org/spreadsheetml/2006/main" number="12">L</Column>
            <Header xmlns="http://schemas.openxmlformats.org/spreadsheetml/2006/main">GrossArea</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/ns1:Facility/Spaces/Space/GrossArea</x2:XPath>
              <x2:XPath schema="http://www.iai-tech.org/ifcXML/IFC2x3/FINAL"/>
            </x2:Map>
          </xs:appinfo>
          <xs:appinfo source="Header">
            <Mapping xmlns="http://schemas.openxmlformats.org/spreadsheetml/2006/main">UK2012</Mapping>
            <Column xmlns="http://schemas.openxmlformats.org/spreadsheetml/2006/main" number="13">M</Column>
            <Header xmlns="http://schemas.openxmlformats.org/spreadsheetml/2006/main">NetArea</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/ns1:Facility/Spaces/Space/NetArea</x2:XPath>
              <x2:XPath schema="http://www.iai-tech.org/ifcXML/IFC2x3/FINAL"/>
            </x2:Map>
          </xs:appinfo>
          <xs:appinfo source="Header">
            <Mapping xmlns="http://schemas.openxmlformats.org/spreadsheetml/2006/main">UK2012</Mapping>
            <Column xmlns="http://schemas.openxmlformats.org/spreadsheetml/2006/main" number="14">N</Column>
            <Header xmlns="http://schemas.openxmlformats.org/spreadsheetml/2006/main">ProjectStages</Header>
            <Style xmlns="http://schemas.openxmlformats.org/spreadsheetml/2006/main">optional</Style>
            <Cardinality xmlns="http://schemas.openxmlformats.org/spreadsheetml/2006/main" MaxOccurs="unbounded" Delimiter=";"/>
            <DataValidation xmlns="http://schemas.openxmlformats.org/spreadsheetml/2006/main">
              <Type>List</Type>
              <Value/>
            </DataValidation>
            <x2:Map xmlns:x2="http://schemas.microsoft.com/office/excel/2003/xml">
              <x2:XPath schema="http://cbapoc.azurewebsites.net/schemas/BAMBie">/ns1:Facility/Spaces/Space/ProjectStages/Name</x2:XPath>
              <x2:XPath schema="http://www.iai-tech.org/ifcXML/IFC2x3/FINAL"/>
            </x2:Map>
            extension
          </xs:appinfo>
          <xs:appinfo source="Header">
            <Mapping xmlns="http://schemas.openxmlformats.org/spreadsheetml/2006/main">UK2012</Mapping>
            <Column xmlns="http://schemas.openxmlformats.org/spreadsheetml/2006/main" number="15">O</Column>
            <Header xmlns="http://schemas.openxmlformats.org/spreadsheetml/2006/main">AltExternalId</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/ns1:Facility/Spaces/Space/AltExternalId</x2:XPath>
              <x2:XPath schema="http://www.iai-tech.org/ifcXML/IFC2x3/FINAL"/>
            </x2:Map>
            extension
          </xs:appinfo>
          <xs:documentation>Space is a named location for activities such as use, inspection or maintenance, including un-occupied or un-inhabitable Spaces, but not necessarily inaccessible voids. A minimum of one COBie.Space record is required for all COBie deliverables related to Space information.</xs:documentation>
        </xs:annotation>
        <xs:complexContent>
          <xs:extension base="bambielite:CobieObject">
            <xs:sequence>
              <xs:element name="FloorName" type="bambielite:FloorKey" minOccurs="0"/>
              <xs:element name="RoomTag" type="xs:string" minOccurs="0"/>
              <xs:element name="UsableHeight" type="xs:double" minOccurs="0" nillable="true"/>
              <xs:element name="GrossArea" type="xs:double" minOccurs="0" nillable="true"/>
              <xs:element name="NetArea" type="xs:double" minOccurs="0" nillable="true"/>
              <xs:element name="ProjectStages" type="bambielite:ProjectStageKeys" minOccurs="0" maxOccurs="1"/>
            </xs:sequence>
          </xs:extension>
        </xs:complexContent>
      </xs:complexType>
      <xs:complexType name="SpaceKey">
        <xs:sequence>
          <xs:element name="Name" type="xs:string"/>
        </xs:sequence>
      </xs:complexType>
      <xs:complexType name="SpaceKeys">
        <xs:sequence>
          <xs:element name="Name" type="bambielite:delimiter"/>
        </xs:sequence>
      </xs:complexType>
      <xs:complexType name="FloorKey">
        <xs:sequence>
          <xs:element name="Name" type="xs:string"/>
        </xs:sequence>
      </xs:complexType>
      <xs:complexType name="FloorKeys">
        <xs:sequence>
          <xs:element name="Name" type="bambielite:delimiter"/>
        </xs:sequence>
      </xs:complexType>
      <xs:complexType name="SpaceCollection">
        <xs:sequence>
          <xs:element name="Space" type="bambielite:Space" maxOccurs="unbounded"/>
        </xs:sequence>
      </xs:complexType>
      <xs:complexType name="SpaceKeyCollection">
        <xs:sequence>
          <xs:element name="SpaceKey" type="bambielite:SpaceKey" maxOccurs="unbounded"/>
        </xs:sequence>
      </xs:complexType>
      <xs:complexType name="Zone">
        <xs:annotation>
          <xs:appinfo source="parent">
            <x2:Map xmlns:x2="http://schemas.microsoft.com/office/excel/2003/xml">
              <x2:XPath schema="http://cbapoc.azurewebsites.net/schemas/BAMBie">/ns1:Facility/Zones</x2:XPath>
              <x2:XPath schema="http://www.iai-tech.org/ifcXML/IFC2x3/FINAL"/>
            </x2:Map>
          </xs:appinfo>
          <xs:appinfo source="Header">
            <Mapping xmlns="http://schemas.openxmlformats.org/spreadsheetml/2006/main">UK2012</Mapping>
            <Column xmlns="http://schemas.openxmlformats.org/spreadsheetml/2006/main" number="1">A</Column>
            <Header xmlns="http://schemas.openxmlformats.org/spreadsheetml/2006/main">Name</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/ns1:Facility/Zones/Zone/Name</x2:XPath>
              <x2:XPath schema="http://www.iai-tech.org/ifcXML/IFC2x3/FINAL"/>
            </x2:Map>
          </xs:appinfo>
          <xs:appinfo source="Header">
            <Mapping xmlns="http://schemas.openxmlformats.org/spreadsheetml/2006/main">UK2012</Mapping>
            <Column xmlns="http://schemas.openxmlformats.org/spreadsheetml/2006/main" number="2">B</Column>
            <Header xmlns="http://schemas.openxmlformats.org/spreadsheetml/2006/main">CreatedBy</Header>
            <Style xmlns="http://schemas.openxmlformats.org/spreadsheetml/2006/main">Reference</Style>
            <DataValidation xmlns="http://schemas.openxmlformats.org/spreadsheetml/2006/main">
              <Type/>
              <Value/>
            </DataValidation>
            <x2:Map xmlns:x2="http://schemas.microsoft.com/office/excel/2003/xml">
              <x2:XPath schema="http://cbapoc.azurewebsites.net/schemas/BAMBie">/ns1:Facility/Zones/Zone/CreatedBy/Email</x2:XPath>
              <x2:XPath schema="http://www.iai-tech.org/ifcXML/IFC2x3/FINAL"/>
            </x2:Map>
          </xs:appinfo>
          <xs:appinfo source="Header">
            <Mapping xmlns="http://schemas.openxmlformats.org/spreadsheetml/2006/main">UK2012</Mapping>
            <Column xmlns="http://schemas.openxmlformats.org/spreadsheetml/2006/main" number="3">C</Column>
            <Header xmlns="http://schemas.openxmlformats.org/spreadsheetml/2006/main">CreatedOn</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/ns1:Facility/Zones/Zone/CreatedOn</x2:XPath>
              <x2:XPath schema="http://www.iai-tech.org/ifcXML/IFC2x3/FINAL"/>
            </x2:Map>
          </xs:appinfo>
          <xs:appinfo source="Header">
            <Mapping xmlns="http://schemas.openxmlformats.org/spreadsheetml/2006/main">UK2012</Mapping>
            <Column xmlns="http://schemas.openxmlformats.org/spreadsheetml/2006/main" number="4">D</Column>
            <Header xmlns="http://schemas.openxmlformats.org/spreadsheetml/2006/main">Category</Header>
            <Style xmlns="http://schemas.openxmlformats.org/spreadsheetml/2006/main">Mandatory</Style>
            <Cardinality xmlns="http://schemas.openxmlformats.org/spreadsheetml/2006/main" MaxOccurs="unbounded" Delimiter=";"/>
            <DataValidation xmlns="http://schemas.openxmlformats.org/spreadsheetml/2006/main">
              <Type>List</Type>
              <Value>PickLists.ZoneType</Value>
            </DataValidation>
            <x2:Map xmlns:x2="http://schemas.microsoft.com/office/excel/2003/xml">
              <x2:XPath schema="http://cbapoc.azurewebsites.net/schemas/BAMBie">/ns1:Facility/Zones/Zone/Categories/Category/Code</x2:XPath>
              <x2:XPath schema="http://www.iai-tech.org/ifcXML/IFC2x3/FINAL"/>
            </x2:Map>
          </xs:appinfo>
          <xs:appinfo source="Header">
            <Mapping xmlns="http://schemas.openxmlformats.org/spreadsheetml/2006/main">UK2012</Mapping>
            <Column xmlns="http://schemas.openxmlformats.org/spreadsheetml/2006/main" number="5">E</Column>
            <Header xmlns="http://schemas.openxmlformats.org/spreadsheetml/2006/main">SpaceNames</Header>
            <Style xmlns="http://schemas.openxmlformats.org/spreadsheetml/2006/main">Mandatory</Style>
            <Cardinality xmlns="http://schemas.openxmlformats.org/spreadsheetml/2006/main" MaxOccurs="unbounded" Delimiter=";"/>
            <DataValidation xmlns="http://schemas.openxmlformats.org/spreadsheetml/2006/main">
              <Type>List</Type>
              <Value/>
            </DataValidation>
            <x2:Map xmlns:x2="http://schemas.microsoft.com/office/excel/2003/xml">
              <x2:XPath schema="http://cbapoc.azurewebsites.net/schemas/BAMBie">/ns1:Facility/Zones/Zone/Name</x2:XPath>
              <x2:XPath schema="http://www.iai-tech.org/ifcXML/IFC2x3/FINAL"/>
            </x2:Map>
          </xs:appinfo>
          <xs:appinfo source="Header">
            <Mapping xmlns="http://schemas.openxmlformats.org/spreadsheetml/2006/main">UK2012</Mapping>
            <Column xmlns="http://schemas.openxmlformats.org/spreadsheetml/2006/main" number="6">F</Column>
            <Header xmlns="http://schemas.openxmlformats.org/spreadsheetml/2006/main">ExtSystem</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/ns1:Facility/Zones/Zone/ExternalSystem</x2:XPath>
              <x2:XPath schema="http://www.iai-tech.org/ifcXML/IFC2x3/FINAL"/>
            </x2:Map>
          </xs:appinfo>
          <xs:appinfo source="Header">
            <Mapping xmlns="http://schemas.openxmlformats.org/spreadsheetml/2006/main">UK2012</Mapping>
            <Column xmlns="http://schemas.openxmlformats.org/spreadsheetml/2006/main" number="7">G</Column>
            <Header xmlns="http://schemas.openxmlformats.org/spreadsheetml/2006/main">ExtObject</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/ns1:Facility/Zones/Zone/ExternalEntity</x2:XPath>
              <x2:XPath schema="http://www.iai-tech.org/ifcXML/IFC2x3/FINAL"/>
            </x2:Map>
          </xs:appinfo>
          <xs:appinfo source="Header">
            <Mapping xmlns="http://schemas.openxmlformats.org/spreadsheetml/2006/main">UK2012</Mapping>
            <Column xmlns="http://schemas.openxmlformats.org/spreadsheetml/2006/main" number="8">H</Column>
            <Header xmlns="http://schemas.openxmlformats.org/spreadsheetml/2006/main">ExtIdentifier</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/ns1:Facility/Zones/Zone/ExternalId</x2:XPath>
              <x2:XPath schema="http://www.iai-tech.org/ifcXML/IFC2x3/FINAL"/>
            </x2:Map>
          </xs:appinfo>
          <xs:appinfo source="Header">
            <Mapping xmlns="http://schemas.openxmlformats.org/spreadsheetml/2006/main">UK2012</Mapping>
            <Column xmlns="http://schemas.openxmlformats.org/spreadsheetml/2006/main" number="9">I</Column>
            <Header xmlns="http://schemas.openxmlformats.org/spreadsheetml/2006/main">Description</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/ns1:Facility/Zones/Zone/Description</x2:XPath>
              <x2:XPath schema="http://www.iai-tech.org/ifcXML/IFC2x3/FINAL"/>
            </x2:Map>
          </xs:appinfo>
          <xs:appinfo source="Header">
            <Mapping xmlns="http://schemas.openxmlformats.org/spreadsheetml/2006/main">UK2012</Mapping>
            <Column xmlns="http://schemas.openxmlformats.org/spreadsheetml/2006/main" number="10">J</Column>
            <Header xmlns="http://schemas.openxmlformats.org/spreadsheetml/2006/main">ProjectStages</Header>
            <Style xmlns="http://schemas.openxmlformats.org/spreadsheetml/2006/main">optional</Style>
            <Cardinality xmlns="http://schemas.openxmlformats.org/spreadsheetml/2006/main" MaxOccurs="unbounded" Delimiter=";"/>
            <DataValidation xmlns="http://schemas.openxmlformats.org/spreadsheetml/2006/main">
              <Type>List</Type>
              <Value/>
            </DataValidation>
            <x2:Map xmlns:x2="http://schemas.microsoft.com/office/excel/2003/xml">
              <x2:XPath schema="http://cbapoc.azurewebsites.net/schemas/BAMBie">/ns1:Facility/Zones/Zone/ProjectStages/Name</x2:XPath>
              <x2:XPath schema="http://www.iai-tech.org/ifcXML/IFC2x3/FINAL"/>
            </x2:Map>
            extension
          </xs:appinfo>
          <xs:appinfo source="Header">
            <Mapping xmlns="http://schemas.openxmlformats.org/spreadsheetml/2006/main">UK2012</Mapping>
            <Column xmlns="http://schemas.openxmlformats.org/spreadsheetml/2006/main" number="11">K</Column>
            <Header xmlns="http://schemas.openxmlformats.org/spreadsheetml/2006/main">AltExternalId</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/ns1:Facility/Zones/Zone/AltExternalId</x2:XPath>
              <x2:XPath schema="http://www.iai-tech.org/ifcXML/IFC2x3/FINAL"/>
            </x2:Map>
            extension
          </xs:appinfo>
          <xs:documentation>Zone is a named set of Spaces (locations) sharing a specific Attribute, such as activity, access, management or conditioning.</xs:documentation>
        </xs:annotation>
        <xs:complexContent>
          <xs:extension base="bambielite:CobieZoneObject">
            <xs:sequence>
              <xs:element name="Spaces" type="bambielite:SpaceKeys" minOccurs="0" maxOccurs="1"/>
              <xs:element name="ProjectStages" type="bambielite:ProjectStageKeys" minOccurs="0" maxOccurs="1"/>
            </xs:sequence>
          </xs:extension>
        </xs:complexContent>
      </xs:complexType>
      <xs:complexType name="ZoneCollection">
        <xs:sequence>
          <xs:element name="Zone" type="bambielite:Zone" maxOccurs="unbounded"/>
        </xs:sequence>
      </xs:complexType>
      <xs:complexType name="AssetType">
        <xs:annotation>
          <xs:appinfo source="parent">
            <x2:Map xmlns:x2="http://schemas.microsoft.com/office/excel/2003/xml">
              <x2:XPath schema="http://cbapoc.azurewebsites.net/schemas/BAMBie">/ns1:Facility</x2:XPath>
              <x2:XPath schema="http://openbim.org/schemas/cobieliteuk">/ns1:Facility</x2:XPath>
              <x2:XPath schema="http://www.iai-tech.org/ifcXML/IFC2x3/FINAL"/>
            </x2:Map>
          </xs:appinfo>
          <xs:appinfo source="Header">
            <Mapping xmlns="http://schemas.openxmlformats.org/spreadsheetml/2006/main">UK2012</Mapping>
            <Column xmlns="http://schemas.openxmlformats.org/spreadsheetml/2006/main" number="1">A</Column>
            <Header xmlns="http://schemas.openxmlformats.org/spreadsheetml/2006/main">Name</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/ns1:Facility/Types/AssetType/Name</x2:XPath>
              <x2:XPath schema="http://www.iai-tech.org/ifcXML/IFC2x3/FINAL"/>
            </x2:Map>
          </xs:appinfo>
          <xs:appinfo source="Header">
            <Mapping xmlns="http://schemas.openxmlformats.org/spreadsheetml/2006/main">UK2012</Mapping>
            <Column xmlns="http://schemas.openxmlformats.org/spreadsheetml/2006/main" number="2">B</Column>
            <Header xmlns="http://schemas.openxmlformats.org/spreadsheetml/2006/main">CreatedBy</Header>
            <Style xmlns="http://schemas.openxmlformats.org/spreadsheetml/2006/main">Reference</Style>
            <DataValidation xmlns="http://schemas.openxmlformats.org/spreadsheetml/2006/main">
              <Type/>
              <Value/>
            </DataValidation>
            <x2:Map xmlns:x2="http://schemas.microsoft.com/office/excel/2003/xml">
              <x2:XPath schema="http://cbapoc.azurewebsites.net/schemas/BAMBie">/ns1:Facility/Types/AssetType/CreatedBy/Email</x2:XPath>
              <x2:XPath schema="http://www.iai-tech.org/ifcXML/IFC2x3/FINAL"/>
            </x2:Map>
          </xs:appinfo>
          <xs:appinfo source="Header">
            <Mapping xmlns="http://schemas.openxmlformats.org/spreadsheetml/2006/main">UK2012</Mapping>
            <Column xmlns="http://schemas.openxmlformats.org/spreadsheetml/2006/main" number="3">C</Column>
            <Header xmlns="http://schemas.openxmlformats.org/spreadsheetml/2006/main">CreatedOn</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/ns1:Facility/Types/AssetType/CreatedOn</x2:XPath>
              <x2:XPath schema="http://www.iai-tech.org/ifcXML/IFC2x3/FINAL"/>
            </x2:Map>
          </xs:appinfo>
          <xs:appinfo source="Header">
            <Mapping xmlns="http://schemas.openxmlformats.org/spreadsheetml/2006/main">UK2012</Mapping>
            <Column xmlns="http://schemas.openxmlformats.org/spreadsheetml/2006/main" number="4">D</Column>
            <Header xmlns="http://schemas.openxmlformats.org/spreadsheetml/2006/main">Category</Header>
            <Style xmlns="http://schemas.openxmlformats.org/spreadsheetml/2006/main">Mandatory</Style>
            <Cardinality xmlns="http://schemas.openxmlformats.org/spreadsheetml/2006/main" MaxOccurs="unbounded" Delimiter=";"/>
            <DataValidation xmlns="http://schemas.openxmlformats.org/spreadsheetml/2006/main">
              <Type>List</Type>
              <Value>PickLists.Category-Product</Value>
            </DataValidation>
            <x2:Map xmlns:x2="http://schemas.microsoft.com/office/excel/2003/xml">
              <x2:XPath schema="http://cbapoc.azurewebsites.net/schemas/BAMBie">/ns1:Facility/Types/AssetType/Categories/Category/Code</x2:XPath>
              <x2:XPath schema="http://www.iai-tech.org/ifcXML/IFC2x3/FINAL"/>
            </x2:Map>
          </xs:appinfo>
          <xs:appinfo source="Header">
            <Mapping xmlns="http://schemas.openxmlformats.org/spreadsheetml/2006/main">UK2012</Mapping>
            <Column xmlns="http://schemas.openxmlformats.org/spreadsheetml/2006/main" number="5">E</Column>
            <Header xmlns="http://schemas.openxmlformats.org/spreadsheetml/2006/main">Description</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/ns1:Facility/Types/AssetType/Description</x2:XPath>
              <x2:XPath schema="http://www.iai-tech.org/ifcXML/IFC2x3/FINAL"/>
            </x2:Map>
          </xs:appinfo>
          <xs:appinfo source="Header">
            <Mapping xmlns="http://schemas.openxmlformats.org/spreadsheetml/2006/main">UK2012</Mapping>
            <Column xmlns="http://schemas.openxmlformats.org/spreadsheetml/2006/main" number="6">F</Column>
            <Header xmlns="http://schemas.openxmlformats.org/spreadsheetml/2006/main">AssetType</Header>
            <Style xmlns="http://schemas.openxmlformats.org/spreadsheetml/2006/main">Mandatory</Style>
            <DataValidation xmlns="http://schemas.openxmlformats.org/spreadsheetml/2006/main">
              <Type>List</Type>
              <Value>PickLists.AssetType</Value>
            </DataValidation>
            <x2:Map xmlns:x2="http://schemas.microsoft.com/office/excel/2003/xml">
              <x2:XPath schema="http://cbapoc.azurewebsites.net/schemas/BAMBie">/ns1:Facility/Types/AssetType/AssetTypeCustom</x2:XPath>
              <x2:XPath schema="http://www.iai-tech.org/ifcXML/IFC2x3/FINAL"/>
            </x2:Map>
          </xs:appinfo>
          <xs:appinfo source="Header">
            <Mapping xmlns="http://schemas.openxmlformats.org/spreadsheetml/2006/main">UK2012</Mapping>
            <Column xmlns="http://schemas.openxmlformats.org/spreadsheetml/2006/main" number="7">G</Column>
            <Header xmlns="http://schemas.openxmlformats.org/spreadsheetml/2006/main">Manufacturer</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/ns1:Facility/Types/AssetType/Manufacturer/Email</x2:XPath>
              <x2:XPath schema="http://www.iai-tech.org/ifcXML/IFC2x3/FINAL"/>
            </x2:Map>
          </xs:appinfo>
          <xs:appinfo source="Header">
            <Mapping xmlns="http://schemas.openxmlformats.org/spreadsheetml/2006/main">UK2012</Mapping>
            <Column xmlns="http://schemas.openxmlformats.org/spreadsheetml/2006/main" number="8">H</Column>
            <Header xmlns="http://schemas.openxmlformats.org/spreadsheetml/2006/main">ModelNumber</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/ns1:Facility/Types/AssetType/ModelNumber</x2:XPath>
              <x2:XPath schema="http://www.iai-tech.org/ifcXML/IFC2x3/FINAL"/>
            </x2:Map>
          </xs:appinfo>
          <xs:appinfo source="Header">
            <Mapping xmlns="http://schemas.openxmlformats.org/spreadsheetml/2006/main">UK2012</Mapping>
            <Column xmlns="http://schemas.openxmlformats.org/spreadsheetml/2006/main" number="9">I</Column>
            <Header xmlns="http://schemas.openxmlformats.org/spreadsheetml/2006/main">WarrantyGuarantorParts</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/ns1:Facility/Types/AssetType/Warranty/GuarantorParts/Email</x2:XPath>
              <x2:XPath schema="http://www.iai-tech.org/ifcXML/IFC2x3/FINAL"/>
            </x2:Map>
          </xs:appinfo>
          <xs:appinfo source="Header">
            <Mapping xmlns="http://schemas.openxmlformats.org/spreadsheetml/2006/main">UK2012</Mapping>
            <Column xmlns="http://schemas.openxmlformats.org/spreadsheetml/2006/main" number="10">J</Column>
            <Header xmlns="http://schemas.openxmlformats.org/spreadsheetml/2006/main">WarrantyDurationParts</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/ns1:Facility/Types/AssetType/Warranty/DurationParts</x2:XPath>
              <x2:XPath schema="http://www.iai-tech.org/ifcXML/IFC2x3/FINAL"/>
            </x2:Map>
          </xs:appinfo>
          <xs:appinfo source="Header">
            <Mapping xmlns="http://schemas.openxmlformats.org/spreadsheetml/2006/main">UK2012</Mapping>
            <Column xmlns="http://schemas.openxmlformats.org/spreadsheetml/2006/main" number="11">K</Column>
            <Header xmlns="http://schemas.openxmlformats.org/spreadsheetml/2006/main">WarrantyGuarantorLabor</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/ns1:Facility/Types/AssetType/Warranty/GuarantorLabor/Email</x2:XPath>
              <x2:XPath schema="http://www.iai-tech.org/ifcXML/IFC2x3/FINAL"/>
            </x2:Map>
          </xs:appinfo>
          <xs:appinfo source="Header">
            <Mapping xmlns="http://schemas.openxmlformats.org/spreadsheetml/2006/main">UK2012</Mapping>
            <Column xmlns="http://schemas.openxmlformats.org/spreadsheetml/2006/main" number="12">L</Column>
            <Header xmlns="http://schemas.openxmlformats.org/spreadsheetml/2006/main">WarrantyDurationLabor</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/ns1:Facility/Types/AssetType/Warranty/DurationLabor</x2:XPath>
              <x2:XPath schema="http://www.iai-tech.org/ifcXML/IFC2x3/FINAL"/>
            </x2:Map>
          </xs:appinfo>
          <xs:appinfo source="Header">
            <Mapping xmlns="http://schemas.openxmlformats.org/spreadsheetml/2006/main">UK2012</Mapping>
            <Column xmlns="http://schemas.openxmlformats.org/spreadsheetml/2006/main" number="13">M</Column>
            <Header xmlns="http://schemas.openxmlformats.org/spreadsheetml/2006/main">WarrantyDurationUnit</Header>
            <Style xmlns="http://schemas.openxmlformats.org/spreadsheetml/2006/main">Mandatory</Style>
            <DataValidation xmlns="http://schemas.openxmlformats.org/spreadsheetml/2006/main">
              <Type>List</Type>
              <Value>PickLists.DurationUnit</Value>
            </DataValidation>
            <x2:Map xmlns:x2="http://schemas.microsoft.com/office/excel/2003/xml">
              <x2:XPath schema="http://cbapoc.azurewebsites.net/schemas/BAMBie">/ns1:Facility/Types/AssetType/Warranty/DurationUnit</x2:XPath>
              <x2:XPath schema="http://www.iai-tech.org/ifcXML/IFC2x3/FINAL"/>
            </x2:Map>
          </xs:appinfo>
          <xs:appinfo source="Header">
            <Mapping xmlns="http://schemas.openxmlformats.org/spreadsheetml/2006/main">UK2012</Mapping>
            <Column xmlns="http://schemas.openxmlformats.org/spreadsheetml/2006/main" number="14">N</Column>
            <Header xmlns="http://schemas.openxmlformats.org/spreadsheetml/2006/main">ExtSystem</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/ns1:Facility/Types/AssetType/ExternalSystem</x2:XPath>
              <x2:XPath schema="http://www.iai-tech.org/ifcXML/IFC2x3/FINAL"/>
            </x2:Map>
          </xs:appinfo>
          <xs:appinfo source="Header">
            <Mapping xmlns="http://schemas.openxmlformats.org/spreadsheetml/2006/main">UK2012</Mapping>
            <Column xmlns="http://schemas.openxmlformats.org/spreadsheetml/2006/main" number="15">O</Column>
            <Header xmlns="http://schemas.openxmlformats.org/spreadsheetml/2006/main">ExtObject</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/ns1:Facility/Types/AssetType/ExternalEntity</x2:XPath>
              <x2:XPath schema="http://www.iai-tech.org/ifcXML/IFC2x3/FINAL"/>
            </x2:Map>
          </xs:appinfo>
          <xs:appinfo source="Header">
            <Mapping xmlns="http://schemas.openxmlformats.org/spreadsheetml/2006/main">UK2012</Mapping>
            <Column xmlns="http://schemas.openxmlformats.org/spreadsheetml/2006/main" number="16">P</Column>
            <Header xmlns="http://schemas.openxmlformats.org/spreadsheetml/2006/main">ExtIdentifier</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/ns1:Facility/Types/AssetType/ExternalId</x2:XPath>
              <x2:XPath schema="http://www.iai-tech.org/ifcXML/IFC2x3/FINAL"/>
            </x2:Map>
          </xs:appinfo>
          <xs:appinfo source="Header">
            <Mapping xmlns="http://schemas.openxmlformats.org/spreadsheetml/2006/main">UK2012</Mapping>
            <Column xmlns="http://schemas.openxmlformats.org/spreadsheetml/2006/main" number="17">Q</Column>
            <Header xmlns="http://schemas.openxmlformats.org/spreadsheetml/2006/main">ReplacementCost</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/ns1:Facility/Types/AssetType/ReplacementCost</x2:XPath>
              <x2:XPath schema="http://www.iai-tech.org/ifcXML/IFC2x3/FINAL"/>
            </x2:Map>
          </xs:appinfo>
          <xs:appinfo source="Header">
            <Mapping xmlns="http://schemas.openxmlformats.org/spreadsheetml/2006/main">UK2012</Mapping>
            <Column xmlns="http://schemas.openxmlformats.org/spreadsheetml/2006/main" number="18">R</Column>
            <Header xmlns="http://schemas.openxmlformats.org/spreadsheetml/2006/main">ExpectedLife</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/ns1:Facility/Types/AssetType/ExpectedLife</x2:XPath>
              <x2:XPath schema="http://www.iai-tech.org/ifcXML/IFC2x3/FINAL"/>
            </x2:Map>
          </xs:appinfo>
          <xs:appinfo source="Header">
            <Mapping xmlns="http://schemas.openxmlformats.org/spreadsheetml/2006/main">UK2012</Mapping>
            <Column xmlns="http://schemas.openxmlformats.org/spreadsheetml/2006/main" number="19">S</Column>
            <Header xmlns="http://schemas.openxmlformats.org/spreadsheetml/2006/main">DurationUnit</Header>
            <Style xmlns="http://schemas.openxmlformats.org/spreadsheetml/2006/main">optional</Style>
            <DataValidation xmlns="http://schemas.openxmlformats.org/spreadsheetml/2006/main">
              <Type>List</Type>
              <Value>PickLists.DurationUnit</Value>
            </DataValidation>
            <x2:Map xmlns:x2="http://schemas.microsoft.com/office/excel/2003/xml">
              <x2:XPath schema="http://cbapoc.azurewebsites.net/schemas/BAMBie">/ns1:Facility/Types/AssetType/DurationUnit</x2:XPath>
              <x2:XPath schema="http://www.iai-tech.org/ifcXML/IFC2x3/FINAL"/>
            </x2:Map>
          </xs:appinfo>
          <xs:appinfo source="Header">
            <Mapping xmlns="http://schemas.openxmlformats.org/spreadsheetml/2006/main">UK2012</Mapping>
            <Column xmlns="http://schemas.openxmlformats.org/spreadsheetml/2006/main" number="20">T</Column>
            <Header xmlns="http://schemas.openxmlformats.org/spreadsheetml/2006/main">WarrantyDescription</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/ns1:Facility/Types/AssetType/Warranty/Description</x2:XPath>
              <x2:XPath schema="http://www.iai-tech.org/ifcXML/IFC2x3/FINAL"/>
            </x2:Map>
          </xs:appinfo>
          <xs:appinfo source="Header">
            <Mapping xmlns="http://schemas.openxmlformats.org/spreadsheetml/2006/main">UK2012</Mapping>
            <Column xmlns="http://schemas.openxmlformats.org/spreadsheetml/2006/main" number="21">U</Column>
            <Header xmlns="http://schemas.openxmlformats.org/spreadsheetml/2006/main">NominalLength</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/ns1:Facility/Types/AssetType/NominalLength</x2:XPath>
              <x2:XPath schema="http://www.iai-tech.org/ifcXML/IFC2x3/FINAL"/>
            </x2:Map>
          </xs:appinfo>
          <xs:appinfo source="Header">
            <Mapping xmlns="http://schemas.openxmlformats.org/spreadsheetml/2006/main">UK2012</Mapping>
            <Column xmlns="http://schemas.openxmlformats.org/spreadsheetml/2006/main" number="22">V</Column>
            <Header xmlns="http://schemas.openxmlformats.org/spreadsheetml/2006/main">NominalWidth</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/ns1:Facility/Types/AssetType/NominalWidth</x2:XPath>
              <x2:XPath schema="http://www.iai-tech.org/ifcXML/IFC2x3/FINAL"/>
            </x2:Map>
          </xs:appinfo>
          <xs:appinfo source="Header">
            <Mapping xmlns="http://schemas.openxmlformats.org/spreadsheetml/2006/main">UK2012</Mapping>
            <Column xmlns="http://schemas.openxmlformats.org/spreadsheetml/2006/main" number="23">W</Column>
            <Header xmlns="http://schemas.openxmlformats.org/spreadsheetml/2006/main">NominalHeight</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/ns1:Facility/Types/AssetType/NominalHeight</x2:XPath>
              <x2:XPath schema="http://www.iai-tech.org/ifcXML/IFC2x3/FINAL"/>
            </x2:Map>
          </xs:appinfo>
          <xs:appinfo source="Header">
            <Mapping xmlns="http://schemas.openxmlformats.org/spreadsheetml/2006/main">UK2012</Mapping>
            <Column xmlns="http://schemas.openxmlformats.org/spreadsheetml/2006/main" number="24">X</Column>
            <Header xmlns="http://schemas.openxmlformats.org/spreadsheetml/2006/main">ModelReference</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/ns1:Facility/Types/AssetType/ModelReference</x2:XPath>
              <x2:XPath schema="http://www.iai-tech.org/ifcXML/IFC2x3/FINAL"/>
            </x2:Map>
          </xs:appinfo>
          <xs:appinfo source="Header">
            <Mapping xmlns="http://schemas.openxmlformats.org/spreadsheetml/2006/main">UK2012</Mapping>
            <Column xmlns="http://schemas.openxmlformats.org/spreadsheetml/2006/main" number="25">Y</Column>
            <Header xmlns="http://schemas.openxmlformats.org/spreadsheetml/2006/main">Shape</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/ns1:Facility/Types/AssetType/Shape</x2:XPath>
              <x2:XPath schema="http://www.iai-tech.org/ifcXML/IFC2x3/FINAL"/>
            </x2:Map>
          </xs:appinfo>
          <xs:appinfo source="Header">
            <Mapping xmlns="http://schemas.openxmlformats.org/spreadsheetml/2006/main">UK2012</Mapping>
            <Column xmlns="http://schemas.openxmlformats.org/spreadsheetml/2006/main" number="26">Z</Column>
            <Header xmlns="http://schemas.openxmlformats.org/spreadsheetml/2006/main">Size</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/ns1:Facility/Types/AssetType/Size</x2:XPath>
              <x2:XPath schema="http://www.iai-tech.org/ifcXML/IFC2x3/FINAL"/>
            </x2:Map>
          </xs:appinfo>
          <xs:appinfo source="Header">
            <Mapping xmlns="http://schemas.openxmlformats.org/spreadsheetml/2006/main">UK2012</Mapping>
            <Column xmlns="http://schemas.openxmlformats.org/spreadsheetml/2006/main" number="27">AA</Column>
            <Header xmlns="http://schemas.openxmlformats.org/spreadsheetml/2006/main">Color</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/ns1:Facility/Types/AssetType/Color</x2:XPath>
              <x2:XPath schema="http://www.iai-tech.org/ifcXML/IFC2x3/FINAL"/>
            </x2:Map>
          </xs:appinfo>
          <xs:appinfo source="Header">
            <Mapping xmlns="http://schemas.openxmlformats.org/spreadsheetml/2006/main">UK2012</Mapping>
            <Column xmlns="http://schemas.openxmlformats.org/spreadsheetml/2006/main" number="28">AB</Column>
            <Header xmlns="http://schemas.openxmlformats.org/spreadsheetml/2006/main">Finish</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/ns1:Facility/Types/AssetType/Finish</x2:XPath>
              <x2:XPath schema="http://www.iai-tech.org/ifcXML/IFC2x3/FINAL"/>
            </x2:Map>
          </xs:appinfo>
          <xs:appinfo source="Header">
            <Mapping xmlns="http://schemas.openxmlformats.org/spreadsheetml/2006/main">UK2012</Mapping>
            <Column xmlns="http://schemas.openxmlformats.org/spreadsheetml/2006/main" number="29">AC</Column>
            <Header xmlns="http://schemas.openxmlformats.org/spreadsheetml/2006/main">Grade</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/ns1:Facility/Types/AssetType/Grade</x2:XPath>
              <x2:XPath schema="http://www.iai-tech.org/ifcXML/IFC2x3/FINAL"/>
            </x2:Map>
          </xs:appinfo>
          <xs:appinfo source="Header">
            <Mapping xmlns="http://schemas.openxmlformats.org/spreadsheetml/2006/main">UK2012</Mapping>
            <Column xmlns="http://schemas.openxmlformats.org/spreadsheetml/2006/main" number="30">AD</Column>
            <Header xmlns="http://schemas.openxmlformats.org/spreadsheetml/2006/main">Material</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/ns1:Facility/Types/AssetType/Material</x2:XPath>
              <x2:XPath schema="http://www.iai-tech.org/ifcXML/IFC2x3/FINAL"/>
            </x2:Map>
          </xs:appinfo>
          <xs:appinfo source="Header">
            <Mapping xmlns="http://schemas.openxmlformats.org/spreadsheetml/2006/main">UK2012</Mapping>
            <Column xmlns="http://schemas.openxmlformats.org/spreadsheetml/2006/main" number="31">AE</Column>
            <Header xmlns="http://schemas.openxmlformats.org/spreadsheetml/2006/main">Constituents</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/ns1:Facility/Types/AssetType/Constituents</x2:XPath>
              <x2:XPath schema="http://www.iai-tech.org/ifcXML/IFC2x3/FINAL"/>
            </x2:Map>
          </xs:appinfo>
          <xs:appinfo source="Header">
            <Mapping xmlns="http://schemas.openxmlformats.org/spreadsheetml/2006/main">UK2012</Mapping>
            <Column xmlns="http://schemas.openxmlformats.org/spreadsheetml/2006/main" number="32">AF</Column>
            <Header xmlns="http://schemas.openxmlformats.org/spreadsheetml/2006/main">Features</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/ns1:Facility/Types/AssetType/Features</x2:XPath>
              <x2:XPath schema="http://www.iai-tech.org/ifcXML/IFC2x3/FINAL"/>
            </x2:Map>
          </xs:appinfo>
          <xs:appinfo source="Header">
            <Mapping xmlns="http://schemas.openxmlformats.org/spreadsheetml/2006/main">UK2012</Mapping>
            <Column xmlns="http://schemas.openxmlformats.org/spreadsheetml/2006/main" number="33">AG</Column>
            <Header xmlns="http://schemas.openxmlformats.org/spreadsheetml/2006/main">AccessibilityPerformance</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/ns1:Facility/Types/AssetType/AccessibilityPerformance</x2:XPath>
              <x2:XPath schema="http://www.iai-tech.org/ifcXML/IFC2x3/FINAL"/>
            </x2:Map>
          </xs:appinfo>
          <xs:appinfo source="Header">
            <Mapping xmlns="http://schemas.openxmlformats.org/spreadsheetml/2006/main">UK2012</Mapping>
            <Column xmlns="http://schemas.openxmlformats.org/spreadsheetml/2006/main" number="34">AH</Column>
            <Header xmlns="http://schemas.openxmlformats.org/spreadsheetml/2006/main">CodePerformance</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/ns1:Facility/Types/AssetType/CodePerformance</x2:XPath>
              <x2:XPath schema="http://www.iai-tech.org/ifcXML/IFC2x3/FINAL"/>
            </x2:Map>
          </xs:appinfo>
          <xs:appinfo source="Header">
            <Mapping xmlns="http://schemas.openxmlformats.org/spreadsheetml/2006/main">UK2012</Mapping>
            <Column xmlns="http://schemas.openxmlformats.org/spreadsheetml/2006/main" number="35">AI</Column>
            <Header xmlns="http://schemas.openxmlformats.org/spreadsheetml/2006/main">SustainabilityPerformance</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/ns1:Facility/Types/AssetType/SustainabilityPerformance</x2:XPath>
              <x2:XPath schema="http://www.iai-tech.org/ifcXML/IFC2x3/FINAL"/>
            </x2:Map>
          </xs:appinfo>
          <xs:appinfo source="Header">
            <Mapping xmlns="http://schemas.openxmlformats.org/spreadsheetml/2006/main">UK2012</Mapping>
            <Column xmlns="http://schemas.openxmlformats.org/spreadsheetml/2006/main" number="35">AJ</Column>
            <Header xmlns="http://schemas.openxmlformats.org/spreadsheetml/2006/main">MassDensity</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/ns1:Facility/Types/AssetType/MassDensity</x2:XPath>
              <x2:XPath schema="http://www.iai-tech.org/ifcXML/IFC2x3/FINAL"/>
            </x2:Map>
          </xs:appinfo>
          <xs:appinfo source="Header">
            <Mapping xmlns="http://schemas.openxmlformats.org/spreadsheetml/2006/main">UK2012</Mapping>
            <Column xmlns="http://schemas.openxmlformats.org/spreadsheetml/2006/main" number="35">AK</Column>
            <Header xmlns="http://schemas.openxmlformats.org/spreadsheetml/2006/main">MaterialAdjustment</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/ns1:Facility/Types/AssetType/MaterialAdjustment</x2:XPath>
              <x2:XPath schema="http://www.iai-tech.org/ifcXML/IFC2x3/FINAL"/>
            </x2:Map>
          </xs:appinfo>
          <xs:appinfo source="Header">
            <Mapping xmlns="http://schemas.openxmlformats.org/spreadsheetml/2006/main">UK2012</Mapping>
            <Column xmlns="http://schemas.openxmlformats.org/spreadsheetml/2006/main" number="36">AL</Column>
            <Header xmlns="http://schemas.openxmlformats.org/spreadsheetml/2006/main">ProjectStages</Header>
            <Style xmlns="http://schemas.openxmlformats.org/spreadsheetml/2006/main">optional</Style>
            <Cardinality xmlns="http://schemas.openxmlformats.org/spreadsheetml/2006/main" MaxOccurs="unbounded" Delimiter=";"/>
            <DataValidation xmlns="http://schemas.openxmlformats.org/spreadsheetml/2006/main">
              <Type>List</Type>
              <Value/>
            </DataValidation>
            <x2:Map xmlns:x2="http://schemas.microsoft.com/office/excel/2003/xml">
              <x2:XPath schema="http://cbapoc.azurewebsites.net/schemas/BAMBie">/ns1:Facility/Types/AssetType/ProjectStages/Name</x2:XPath>
              <x2:XPath schema="http://www.iai-tech.org/ifcXML/IFC2x3/FINAL"/>
            </x2:Map>
            extension
          </xs:appinfo>
          <xs:documentation>Asset type is a named specification for Components including equipment, products and materials. A minimum of one COBie.Type record is required for all COBie deliverables related to equipment Type information.</xs:documentation>
        </xs:annotation>
        <xs:complexContent>
          <xs:extension base="bambielite:CobieObject">
            <xs:sequence>
              <xs:element name="AssetTypeCustom" type="xs:string" minOccurs="0"/>
              <xs:element name="AssetTypeEnum" type="bambielite:AssetPortability" minOccurs="0"/>
              <xs:element name="Manufacturer" type="bambielite:ContactKey" minOccurs="1"/>
              <xs:element name="ModelNumber" type="xs:string" minOccurs="1"/>
              <xs:element name="Warranty" type="bambielite:Warranty" minOccurs="1"/>
              <xs:element name="ReplacementCost" type="xs:double" minOccurs="0" nillable="true"/>
              <xs:element name="ExpectedLife" type="xs:double" minOccurs="0" nillable="true"/>
              <xs:element name="DurationUnit" type="bambielite:DurationUnit" minOccurs="0" nillable="true"/>
              <xs:element name="NominalLength" type="xs:double" minOccurs="1" nillable="true"/>
              <xs:element name="NominalWidth" type="xs:double" minOccurs="1" nillable="true"/>
              <xs:element name="NominalHeight" type="xs:double" minOccurs="1" nillable="true"/>
              <xs:element name="ModelReference" type="xs:string" minOccurs="0"/>
              <xs:element name="Shape" type="xs:string" minOccurs="0"/>
              <xs:element name="Size" type="xs:string" minOccurs="0"/>
              <xs:element name="Color" type="xs:string" minOccurs="0"/>
              <xs:element name="Finish" type="xs:string" minOccurs="0"/>
              <xs:element name="Grade" type="xs:string" minOccurs="0"/>
              <xs:element name="Material" type="xs:string" minOccurs="0"/>
              <xs:element name="Constituents" type="xs:string" minOccurs="0"/>
              <xs:element name="Features" type="xs:string" minOccurs="0"/>
              <xs:element name="AccessibilityPerformance" type="xs:string" minOccurs="0"/>
              <xs:element name="CodePerformance" type="xs:string" minOccurs="0"/>
              <xs:element name="SustainabilityPerformance" type="xs:string" minOccurs="0"/>
              <xs:element name="MassDensity" type="xs:string" minOccurs="0"/>
              <xs:element name="MaterialAdjustment" type="xs:string" minOccurs="0"/>
              <xs:element name="ProjectStages" type="bambielite:ProjectStageKeys" minOccurs="0" maxOccurs="1"/>
            </xs:sequence>
          </xs:extension>
        </xs:complexContent>
      </xs:complexType>
      <xs:complexType name="AssetTypeKey">
        <xs:sequence>
          <xs:element name="Name" type="xs:string" minOccurs="1"/>
        </xs:sequence>
      </xs:complexType>
      <xs:complexType name="AssetTypeKeys">
        <xs:sequence>
          <xs:element name="Name" type="bambielite:delimiter" minOccurs="1"/>
        </xs:sequence>
      </xs:complexType>
      <xs:complexType name="AssetTypeCollection">
        <xs:sequence>
          <xs:element name="AssetType" type="bambielite:AssetType" maxOccurs="unbounded"/>
        </xs:sequence>
      </xs:complexType>
      <xs:complexType name="AssetTypeKeyCollection">
        <xs:sequence>
          <xs:element name="AssetTypeKey" type="bambielite:AssetTypeKey" maxOccurs="unbounded"/>
        </xs:sequence>
      </xs:complexType>
      <xs:complexType name="Warranty">
        <xs:annotation>
          <xs:documentation>This holds group of warranty related properties to make data model more granular</xs:documentation>
        </xs:annotation>
        <xs:sequence>
          <xs:element name="GuarantorParts" type="bambielite:ContactKey" minOccurs="1"/>
          <xs:element name="Description" type="xs:string" minOccurs="0"/>
          <xs:element name="DurationParts" type="xs:double" minOccurs="1" nillable="true"/>
          <xs:element name="GuarantorLabor" type="bambielite:ContactKey" minOccurs="1"/>
          <xs:element name="DurationLabor" type="xs:double" minOccurs="1" nillable="true"/>
          <xs:element name="DurationUnit" type="bambielite:DurationUnit" minOccurs="1" nillable="true"/>
        </xs:sequence>
      </xs:complexType>
      <xs:complexType name="Asset">
        <xs:annotation>
          <xs:appinfo source="parent">
            <x2:Map xmlns:x2="http://schemas.microsoft.com/office/excel/2003/xml">
              <x2:XPath schema="http://openbim.org/schemas/cobieliteuk">/ns1:Facility/AssetType</x2:XPath>
              <x2:XPath schema="http://cbapoc.azurewebsites.net/schemas/BAMBie">/ns1:Facility/Components</x2:XPath>
              <x2:XPath schema="http://www.iai-tech.org/ifcXML/IFC2x3/FINAL"/>
            </x2:Map>
          </xs:appinfo>
          <xs:appinfo source="Header">
            <Mapping xmlns="http://schemas.openxmlformats.org/spreadsheetml/2006/main">UK2012</Mapping>
            <Column xmlns="http://schemas.openxmlformats.org/spreadsheetml/2006/main" number="1">A</Column>
            <Header xmlns="http://schemas.openxmlformats.org/spreadsheetml/2006/main">Name</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/ns1:Facility/Components/Asset/Name</x2:XPath>
              <x2:XPath schema="http://www.iai-tech.org/ifcXML/IFC2x3/FINAL"/>
            </x2:Map>
          </xs:appinfo>
          <xs:appinfo source="Header">
            <Mapping xmlns="http://schemas.openxmlformats.org/spreadsheetml/2006/main">UK2012</Mapping>
            <Column xmlns="http://schemas.openxmlformats.org/spreadsheetml/2006/main" number="2">B</Column>
            <Header xmlns="http://schemas.openxmlformats.org/spreadsheetml/2006/main">CreatedBy</Header>
            <Style xmlns="http://schemas.openxmlformats.org/spreadsheetml/2006/main">Reference</Style>
            <DataValidation xmlns="http://schemas.openxmlformats.org/spreadsheetml/2006/main">
              <Type/>
              <Value/>
            </DataValidation>
            <x2:Map xmlns:x2="http://schemas.microsoft.com/office/excel/2003/xml">
              <x2:XPath schema="http://cbapoc.azurewebsites.net/schemas/BAMBie">/ns1:Facility/Components/Asset/CreatedBy/Email</x2:XPath>
              <x2:XPath schema="http://www.iai-tech.org/ifcXML/IFC2x3/FINAL"/>
            </x2:Map>
          </xs:appinfo>
          <xs:appinfo source="Header">
            <Mapping xmlns="http://schemas.openxmlformats.org/spreadsheetml/2006/main">UK2012</Mapping>
            <Column xmlns="http://schemas.openxmlformats.org/spreadsheetml/2006/main" number="3">C</Column>
            <Header xmlns="http://schemas.openxmlformats.org/spreadsheetml/2006/main">CreatedOn</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/ns1:Facility/Components/Asset/CreatedOn</x2:XPath>
              <x2:XPath schema="http://www.iai-tech.org/ifcXML/IFC2x3/FINAL"/>
            </x2:Map>
          </xs:appinfo>
          <xs:appinfo source="Header">
            <Mapping xmlns="http://schemas.openxmlformats.org/spreadsheetml/2006/main">UK2012</Mapping>
            <Column xmlns="http://schemas.openxmlformats.org/spreadsheetml/2006/main" number="4">D</Column>
            <Header xmlns="http://schemas.openxmlformats.org/spreadsheetml/2006/main">TypeName</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/ns1:Facility/Components/Asset/AssetType</x2:XPath>
              <x2:XPath schema="http://www.iai-tech.org/ifcXML/IFC2x3/FINAL"/>
            </x2:Map>
          </xs:appinfo>
          <xs:appinfo source="Header">
            <Mapping xmlns="http://schemas.openxmlformats.org/spreadsheetml/2006/main">UK2012</Mapping>
            <Column xmlns="http://schemas.openxmlformats.org/spreadsheetml/2006/main" number="5">E</Column>
            <Header xmlns="http://schemas.openxmlformats.org/spreadsheetml/2006/main">Space</Header>
            <Style xmlns="http://schemas.openxmlformats.org/spreadsheetml/2006/main">Mandatory</Style>
            <Cardinality xmlns="http://schemas.openxmlformats.org/spreadsheetml/2006/main" MaxOccurs="unbounded" Delimiter=";"/>
            <DataValidation xmlns="http://schemas.openxmlformats.org/spreadsheetml/2006/main">
              <Type>List</Type>
              <Value/>
            </DataValidation>
            <x2:Map xmlns:x2="http://schemas.microsoft.com/office/excel/2003/xml">
              <x2:XPath schema="http://cbapoc.azurewebsites.net/schemas/BAMBie">/ns1:Facility/Components/Asset/Spaces/Name</x2:XPath>
              <x2:XPath schema="http://www.iai-tech.org/ifcXML/IFC2x3/FINAL"/>
            </x2:Map>
          </xs:appinfo>
          <xs:appinfo source="Header">
            <Mapping xmlns="http://schemas.openxmlformats.org/spreadsheetml/2006/main">UK2012</Mapping>
            <Column xmlns="http://schemas.openxmlformats.org/spreadsheetml/2006/main" number="6">F</Column>
            <Header xmlns="http://schemas.openxmlformats.org/spreadsheetml/2006/main">Description</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/ns1:Facility/Components/Asset/Description</x2:XPath>
              <x2:XPath schema="http://www.iai-tech.org/ifcXML/IFC2x3/FINAL"/>
            </x2:Map>
          </xs:appinfo>
          <xs:appinfo source="Header">
            <Mapping xmlns="http://schemas.openxmlformats.org/spreadsheetml/2006/main">UK2012</Mapping>
            <Column xmlns="http://schemas.openxmlformats.org/spreadsheetml/2006/main" number="7">G</Column>
            <Header xmlns="http://schemas.openxmlformats.org/spreadsheetml/2006/main">ExtSystem</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/ns1:Facility/Components/Asset/ExternalSystem</x2:XPath>
              <x2:XPath schema="http://www.iai-tech.org/ifcXML/IFC2x3/FINAL"/>
            </x2:Map>
          </xs:appinfo>
          <xs:appinfo source="Header">
            <Mapping xmlns="http://schemas.openxmlformats.org/spreadsheetml/2006/main">UK2012</Mapping>
            <Column xmlns="http://schemas.openxmlformats.org/spreadsheetml/2006/main" number="8">H</Column>
            <Header xmlns="http://schemas.openxmlformats.org/spreadsheetml/2006/main">ExtObject</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/ns1:Facility/Components/Asset/ExternalEntity</x2:XPath>
              <x2:XPath schema="http://www.iai-tech.org/ifcXML/IFC2x3/FINAL"/>
            </x2:Map>
          </xs:appinfo>
          <xs:appinfo source="Header">
            <Mapping xmlns="http://schemas.openxmlformats.org/spreadsheetml/2006/main">UK2012</Mapping>
            <Column xmlns="http://schemas.openxmlformats.org/spreadsheetml/2006/main" number="9">I</Column>
            <Header xmlns="http://schemas.openxmlformats.org/spreadsheetml/2006/main">ExtIdentifier</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/ns1:Facility/Components/Asset/ExternalId</x2:XPath>
              <x2:XPath schema="http://www.iai-tech.org/ifcXML/IFC2x3/FINAL"/>
            </x2:Map>
          </xs:appinfo>
          <xs:appinfo source="Header">
            <Mapping xmlns="http://schemas.openxmlformats.org/spreadsheetml/2006/main">UK2012</Mapping>
            <Column xmlns="http://schemas.openxmlformats.org/spreadsheetml/2006/main" number="10">J</Column>
            <Header xmlns="http://schemas.openxmlformats.org/spreadsheetml/2006/main">SerialNumber</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/ns1:Facility/Components/Asset/SerialNumber</x2:XPath>
              <x2:XPath schema="http://www.iai-tech.org/ifcXML/IFC2x3/FINAL"/>
            </x2:Map>
          </xs:appinfo>
          <xs:appinfo source="Header">
            <Mapping xmlns="http://schemas.openxmlformats.org/spreadsheetml/2006/main">UK2012</Mapping>
            <Column xmlns="http://schemas.openxmlformats.org/spreadsheetml/2006/main" number="11">K</Column>
            <Header xmlns="http://schemas.openxmlformats.org/spreadsheetml/2006/main">InstallationDate</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/ns1:Facility/Components/Asset/InstallationDate</x2:XPath>
              <x2:XPath schema="http://www.iai-tech.org/ifcXML/IFC2x3/FINAL"/>
            </x2:Map>
          </xs:appinfo>
          <xs:appinfo source="Header">
            <Mapping xmlns="http://schemas.openxmlformats.org/spreadsheetml/2006/main">UK2012</Mapping>
            <Column xmlns="http://schemas.openxmlformats.org/spreadsheetml/2006/main" number="12">L</Column>
            <Header xmlns="http://schemas.openxmlformats.org/spreadsheetml/2006/main">WarrantyStartDate</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/ns1:Facility/Components/Asset/WarrantyStartDate</x2:XPath>
              <x2:XPath schema="http://www.iai-tech.org/ifcXML/IFC2x3/FINAL"/>
            </x2:Map>
          </xs:appinfo>
          <xs:appinfo source="Header">
            <Mapping xmlns="http://schemas.openxmlformats.org/spreadsheetml/2006/main">UK2012</Mapping>
            <Column xmlns="http://schemas.openxmlformats.org/spreadsheetml/2006/main" number="13">M</Column>
            <Header xmlns="http://schemas.openxmlformats.org/spreadsheetml/2006/main">TagNumber</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/ns1:Facility/Components/Asset/TagNumber</x2:XPath>
              <x2:XPath schema="http://www.iai-tech.org/ifcXML/IFC2x3/FINAL"/>
            </x2:Map>
          </xs:appinfo>
          <xs:appinfo source="Header">
            <Mapping xmlns="http://schemas.openxmlformats.org/spreadsheetml/2006/main">UK2012</Mapping>
            <Column xmlns="http://schemas.openxmlformats.org/spreadsheetml/2006/main" number="14">N</Column>
            <Header xmlns="http://schemas.openxmlformats.org/spreadsheetml/2006/main">BarCode</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/ns1:Facility/Components/Asset/BarCode</x2:XPath>
              <x2:XPath schema="http://www.iai-tech.org/ifcXML/IFC2x3/FINAL"/>
            </x2:Map>
          </xs:appinfo>
          <xs:appinfo source="Header">
            <Mapping xmlns="http://schemas.openxmlformats.org/spreadsheetml/2006/main">UK2012</Mapping>
            <Column xmlns="http://schemas.openxmlformats.org/spreadsheetml/2006/main" number="15">O</Column>
            <Header xmlns="http://schemas.openxmlformats.org/spreadsheetml/2006/main">AssetIdentifier</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/ns1:Facility/Components/Asset/AssetIdentifier</x2:XPath>
              <x2:XPath schema="http://www.iai-tech.org/ifcXML/IFC2x3/FINAL"/>
            </x2:Map>
          </xs:appinfo>
          <xs:appinfo source="Header">
            <Mapping xmlns="http://schemas.openxmlformats.org/spreadsheetml/2006/main">UK2012</Mapping>
            <Column xmlns="http://schemas.openxmlformats.org/spreadsheetml/2006/main" number="16">P</Column>
            <Header xmlns="http://schemas.openxmlformats.org/spreadsheetml/2006/main">ProjectStages</Header>
            <Style xmlns="http://schemas.openxmlformats.org/spreadsheetml/2006/main">optional</Style>
            <Cardinality xmlns="http://schemas.openxmlformats.org/spreadsheetml/2006/main" MaxOccurs="unbounded" Delimiter=";"/>
            <DataValidation xmlns="http://schemas.openxmlformats.org/spreadsheetml/2006/main">
              <Type>List</Type>
              <Value/>
            </DataValidation>
            <x2:Map xmlns:x2="http://schemas.microsoft.com/office/excel/2003/xml">
              <x2:XPath schema="http://cbapoc.azurewebsites.net/schemas/BAMBie">/ns1:Facility/Components/Asset/ProjectStages/Name</x2:XPath>
              <x2:XPath schema="http://www.iai-tech.org/ifcXML/IFC2x3/FINAL"/>
            </x2:Map>
            extension
          </xs:appinfo>
          <xs:appinfo source="Header">
            <Mapping xmlns="http://schemas.openxmlformats.org/spreadsheetml/2006/main">UK2012</Mapping>
            <Column xmlns="http://schemas.openxmlformats.org/spreadsheetml/2006/main" number="17">Q</Column>
            <Header xmlns="http://schemas.openxmlformats.org/spreadsheetml/2006/main">AltExternalId</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/ns1:Facility/Components/Asset/AltExternalId</x2:XPath>
              <x2:XPath schema="http://www.iai-tech.org/ifcXML/IFC2x3/FINAL"/>
            </x2:Map>
            extension
          </xs:appinfo>
          <xs:documentation>Named and individually scheduled physical items and features that might require management, such as inspection, maintenance, servicing or replacement, during the in-use phase.</xs:documentation>
        </xs:annotation>
        <xs:complexContent>
          <xs:extension base="bambielite:CobieObject">
            <xs:sequence>
              <xs:element name="Spaces" type="bambielite:SpaceKeys" minOccurs="1"/>
              <xs:element name="SerialNumber" type="xs:string" minOccurs="1"/>
              <xs:element name="InstallationDate" type="xs:dateTime" minOccurs="1" nillable="true"/>
              <xs:element name="WarrantyStartDate" type="xs:dateTime" minOccurs="1" nillable="true"/>
              <xs:element name="TagNumber" type="xs:string" minOccurs="0"/>
              <xs:element name="BarCode" type="xs:string" minOccurs="0"/>
              <xs:element name="AssetIdentifier" type="xs:string" minOccurs="0"/>
              <xs:element name="AssetType" type="xs:string" minOccurs="0"/>
              <xs:element name="ProjectStages" type="bambielite:ProjectStageKeys" minOccurs="0" maxOccurs="1"/>
              <xs:element name="NominalLength" type="xs:double" minOccurs="1" nillable="true"/>
              <xs:element name="NominalWidth" type="xs:double" minOccurs="1" nillable="true"/>
              <xs:element name="NominalHeight" type="xs:double" minOccurs="1" nillable="true"/>
            </xs:sequence>
          </xs:extension>
        </xs:complexContent>
      </xs:complexType>
      <xs:complexType name="AssetKey">
        <xs:sequence>
          <xs:element name="Name" type="xs:string"/>
        </xs:sequence>
      </xs:complexType>
      <xs:complexType name="AssetKeys">
        <xs:sequence>
          <xs:element name="Name" type="bambielite:delimiter"/>
        </xs:sequence>
      </xs:complexType>
      <xs:complexType name="AssetCollection">
        <xs:sequence>
          <xs:element name="Asset" type="bambielite:Asset" maxOccurs="unbounded"/>
        </xs:sequence>
      </xs:complexType>
      <xs:complexType name="AssetKeyCollection">
        <xs:sequence>
          <xs:element name="AssetKey" type="bambielite:AssetKey" maxOccurs="1"/>
        </xs:sequence>
      </xs:complexType>
      <xs:complexType name="System">
        <xs:annotation>
          <xs:appinfo source="parent">
            <x2:Map xmlns:x2="http://schemas.microsoft.com/office/excel/2003/xml">
              <x2:XPath schema="http://openbim.org/schemas/cobieliteuk">/ns1:Facility</x2:XPath>
              <x2:XPath schema="http://cbapoc.azurewebsites.net/schemas/BAMBie">/ns1:Facility</x2:XPath>
              <x2:XPath schema="http://www.iai-tech.org/ifcXML/IFC2x3/FINAL"/>
            </x2:Map>
          </xs:appinfo>
          <xs:appinfo source="Header">
            <Mapping xmlns="http://schemas.openxmlformats.org/spreadsheetml/2006/main">UK2012</Mapping>
            <Column xmlns="http://schemas.openxmlformats.org/spreadsheetml/2006/main" number="1">A</Column>
            <Header xmlns="http://schemas.openxmlformats.org/spreadsheetml/2006/main">Name</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/ns1:Facility/Systems/System/Name</x2:XPath>
              <x2:XPath schema="http://www.iai-tech.org/ifcXML/IFC2x3/FINAL"/>
            </x2:Map>
          </xs:appinfo>
          <xs:appinfo source="Header">
            <Mapping xmlns="http://schemas.openxmlformats.org/spreadsheetml/2006/main">UK2012</Mapping>
            <Column xmlns="http://schemas.openxmlformats.org/spreadsheetml/2006/main" number="2">B</Column>
            <Header xmlns="http://schemas.openxmlformats.org/spreadsheetml/2006/main">CreatedBy</Header>
            <Style xmlns="http://schemas.openxmlformats.org/spreadsheetml/2006/main">Reference</Style>
            <DataValidation xmlns="http://schemas.openxmlformats.org/spreadsheetml/2006/main">
              <Type/>
              <Value/>
            </DataValidation>
            <x2:Map xmlns:x2="http://schemas.microsoft.com/office/excel/2003/xml">
              <x2:XPath schema="http://cbapoc.azurewebsites.net/schemas/BAMBie">/ns1:Facility/Systems/System/CreatedBy/Email</x2:XPath>
              <x2:XPath schema="http://www.iai-tech.org/ifcXML/IFC2x3/FINAL"/>
            </x2:Map>
          </xs:appinfo>
          <xs:appinfo source="Header">
            <Mapping xmlns="http://schemas.openxmlformats.org/spreadsheetml/2006/main">UK2012</Mapping>
            <Column xmlns="http://schemas.openxmlformats.org/spreadsheetml/2006/main" number="3">C</Column>
            <Header xmlns="http://schemas.openxmlformats.org/spreadsheetml/2006/main">CreatedOn</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/ns1:Facility/Systems/System/CreatedOn</x2:XPath>
              <x2:XPath schema="http://www.iai-tech.org/ifcXML/IFC2x3/FINAL"/>
            </x2:Map>
          </xs:appinfo>
          <xs:appinfo source="Header">
            <Mapping xmlns="http://schemas.openxmlformats.org/spreadsheetml/2006/main">UK2012</Mapping>
            <Column xmlns="http://schemas.openxmlformats.org/spreadsheetml/2006/main" number="4">D</Column>
            <Header xmlns="http://schemas.openxmlformats.org/spreadsheetml/2006/main">Category</Header>
            <Style xmlns="http://schemas.openxmlformats.org/spreadsheetml/2006/main">Mandatory</Style>
            <Cardinality xmlns="http://schemas.openxmlformats.org/spreadsheetml/2006/main" MaxOccurs="unbounded" Delimiter=";"/>
            <DataValidation xmlns="http://schemas.openxmlformats.org/spreadsheetml/2006/main">
              <Type>List</Type>
              <Value>PickLists.Category-Element</Value>
            </DataValidation>
            <x2:Map xmlns:x2="http://schemas.microsoft.com/office/excel/2003/xml">
              <x2:XPath schema="http://cbapoc.azurewebsites.net/schemas/BAMBie">/ns1:Facility/Systems/System/Categories/Category/Code</x2:XPath>
              <x2:XPath schema="http://www.iai-tech.org/ifcXML/IFC2x3/FINAL"/>
            </x2:Map>
          </xs:appinfo>
          <xs:appinfo source="Header">
            <Mapping xmlns="http://schemas.openxmlformats.org/spreadsheetml/2006/main">UK2012</Mapping>
            <Column xmlns="http://schemas.openxmlformats.org/spreadsheetml/2006/main" number="5">E</Column>
            <Header xmlns="http://schemas.openxmlformats.org/spreadsheetml/2006/main">ComponentNames</Header>
            <Style xmlns="http://schemas.openxmlformats.org/spreadsheetml/2006/main">Mandatory</Style>
            <Cardinality xmlns="http://schemas.openxmlformats.org/spreadsheetml/2006/main" MaxOccurs="unbounded" Delimiter=";"/>
            <DataValidation xmlns="http://schemas.openxmlformats.org/spreadsheetml/2006/main">
              <Type>List</Type>
              <Value/>
            </DataValidation>
            <x2:Map xmlns:x2="http://schemas.microsoft.com/office/excel/2003/xml">
              <x2:XPath schema="http://cbapoc.azurewebsites.net/schemas/BAMBie">/ns1:Facility/Systems/System/Components/Name</x2:XPath>
              <x2:XPath schema="http://www.iai-tech.org/ifcXML/IFC2x3/FINAL"/>
            </x2:Map>
          </xs:appinfo>
          <xs:appinfo source="Header">
            <Mapping xmlns="http://schemas.openxmlformats.org/spreadsheetml/2006/main">UK2012</Mapping>
            <Column xmlns="http://schemas.openxmlformats.org/spreadsheetml/2006/main" number="6">F</Column>
            <Header xmlns="http://schemas.openxmlformats.org/spreadsheetml/2006/main">ExtSystem</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/ns1:Facility/Systems/System/ExternalSystem</x2:XPath>
              <x2:XPath schema="http://www.iai-tech.org/ifcXML/IFC2x3/FINAL"/>
            </x2:Map>
          </xs:appinfo>
          <xs:appinfo source="Header">
            <Mapping xmlns="http://schemas.openxmlformats.org/spreadsheetml/2006/main">UK2012</Mapping>
            <Column xmlns="http://schemas.openxmlformats.org/spreadsheetml/2006/main" number="7">G</Column>
            <Header xmlns="http://schemas.openxmlformats.org/spreadsheetml/2006/main">ExtObject</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/ns1:Facility/Systems/System/ExternalEntity</x2:XPath>
              <x2:XPath schema="http://www.iai-tech.org/ifcXML/IFC2x3/FINAL"/>
            </x2:Map>
          </xs:appinfo>
          <xs:appinfo source="Header">
            <Mapping xmlns="http://schemas.openxmlformats.org/spreadsheetml/2006/main">UK2012</Mapping>
            <Column xmlns="http://schemas.openxmlformats.org/spreadsheetml/2006/main" number="8">H</Column>
            <Header xmlns="http://schemas.openxmlformats.org/spreadsheetml/2006/main">ExtIdentifier</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/ns1:Facility/Systems/System/ExternalId</x2:XPath>
              <x2:XPath schema="http://www.iai-tech.org/ifcXML/IFC2x3/FINAL"/>
            </x2:Map>
          </xs:appinfo>
          <xs:appinfo source="Header">
            <Mapping xmlns="http://schemas.openxmlformats.org/spreadsheetml/2006/main">UK2012</Mapping>
            <Column xmlns="http://schemas.openxmlformats.org/spreadsheetml/2006/main" number="9">I</Column>
            <Header xmlns="http://schemas.openxmlformats.org/spreadsheetml/2006/main">Description</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/ns1:Facility/Systems/System/Description</x2:XPath>
              <x2:XPath schema="http://www.iai-tech.org/ifcXML/IFC2x3/FINAL"/>
            </x2:Map>
          </xs:appinfo>
          <xs:appinfo source="Header">
            <Mapping xmlns="http://schemas.openxmlformats.org/spreadsheetml/2006/main">UK2012</Mapping>
            <Column xmlns="http://schemas.openxmlformats.org/spreadsheetml/2006/main" number="10">J</Column>
            <Header xmlns="http://schemas.openxmlformats.org/spreadsheetml/2006/main">ProjectStages</Header>
            <Style xmlns="http://schemas.openxmlformats.org/spreadsheetml/2006/main">optional</Style>
            <Cardinality xmlns="http://schemas.openxmlformats.org/spreadsheetml/2006/main" MaxOccurs="unbounded" Delimiter=";"/>
            <DataValidation xmlns="http://schemas.openxmlformats.org/spreadsheetml/2006/main">
              <Type>List</Type>
              <Value/>
            </DataValidation>
            <x2:Map xmlns:x2="http://schemas.microsoft.com/office/excel/2003/xml">
              <x2:XPath schema="http://cbapoc.azurewebsites.net/schemas/BAMBie">/ns1:Facility/Systems/System/ProjectStages/Name</x2:XPath>
              <x2:XPath schema="http://www.iai-tech.org/ifcXML/IFC2x3/FINAL"/>
            </x2:Map>
            extension
          </xs:appinfo>
          <xs:appinfo source="Header">
            <Mapping xmlns="http://schemas.openxmlformats.org/spreadsheetml/2006/main">UK2012</Mapping>
            <Column xmlns="http://schemas.openxmlformats.org/spreadsheetml/2006/main" number="11">K</Column>
            <Header xmlns="http://schemas.openxmlformats.org/spreadsheetml/2006/main">AltExternalId</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/ns1:Facility/Systems/System/AltExternalId</x2:XPath>
              <x2:XPath schema="http://www.iai-tech.org/ifcXML/IFC2x3/FINAL"/>
            </x2:Map>
            extension
          </xs:appinfo>
          <xs:documentation>System is a named set of manageable Components providing a common function.</xs:documentation>
        </xs:annotation>
        <xs:complexContent>
          <xs:extension base="bambielite:CobieObject">
            <xs:sequence>
              <xs:element name="Components" type="bambielite:AssetKeys" minOccurs="0" maxOccurs="1"/>
              <xs:element name="ProjectStages" type="bambielite:ProjectStageKeys" minOccurs="0" maxOccurs="1"/>
            </xs:sequence>
          </xs:extension>
        </xs:complexContent>
      </xs:complexType>
      <xs:complexType name="SystemCollection">
        <xs:sequence>
          <xs:element name="System" type="bambielite:System" maxOccurs="unbounded"/>
        </xs:sequence>
      </xs:complexType>
      <xs:complexType name="Assembly">
        <xs:annotation>
          <xs:appinfo source="Header">
            <Mapping xmlns="http://schemas.openxmlformats.org/spreadsheetml/2006/main">UK2012</Mapping>
            <Column xmlns="http://schemas.openxmlformats.org/spreadsheetml/2006/main" number="1">A</Column>
            <Header xmlns="http://schemas.openxmlformats.org/spreadsheetml/2006/main">Name</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/ns1:Facility/Assemblies/Assembly/Name</x2:XPath>
              <x2:XPath schema="http://www.iai-tech.org/ifcXML/IFC2x3/FINAL"/>
            </x2:Map>
          </xs:appinfo>
          <xs:appinfo source="Header">
            <Mapping xmlns="http://schemas.openxmlformats.org/spreadsheetml/2006/main">UK2012</Mapping>
            <Column xmlns="http://schemas.openxmlformats.org/spreadsheetml/2006/main" number="2">B</Column>
            <Header xmlns="http://schemas.openxmlformats.org/spreadsheetml/2006/main">CreatedBy</Header>
            <Style xmlns="http://schemas.openxmlformats.org/spreadsheetml/2006/main">Reference</Style>
            <DataValidation xmlns="http://schemas.openxmlformats.org/spreadsheetml/2006/main">
              <Type/>
              <Value/>
            </DataValidation>
            <x2:Map xmlns:x2="http://schemas.microsoft.com/office/excel/2003/xml">
              <x2:XPath schema="http://cbapoc.azurewebsites.net/schemas/BAMBie">/ns1:Facility/Assemblies/Assembly/CreatedBy/Email</x2:XPath>
              <x2:XPath schema="http://www.iai-tech.org/ifcXML/IFC2x3/FINAL"/>
            </x2:Map>
          </xs:appinfo>
          <xs:appinfo source="Header">
            <Mapping xmlns="http://schemas.openxmlformats.org/spreadsheetml/2006/main">UK2012</Mapping>
            <Column xmlns="http://schemas.openxmlformats.org/spreadsheetml/2006/main" number="3">C</Column>
            <Header xmlns="http://schemas.openxmlformats.org/spreadsheetml/2006/main">CreatedOn</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/ns1:Facility/Assemblies/Assembly/CreatedOn</x2:XPath>
              <x2:XPath schema="http://www.iai-tech.org/ifcXML/IFC2x3/FINAL"/>
            </x2:Map>
          </xs:appinfo>
          <xs:appinfo source="Header">
            <Mapping xmlns="http://schemas.openxmlformats.org/spreadsheetml/2006/main">UK2012</Mapping>
            <Column xmlns="http://schemas.openxmlformats.org/spreadsheetml/2006/main" number="4">D</Column>
            <Header xmlns="http://schemas.openxmlformats.org/spreadsheetml/2006/main">SheetName</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/ns1:Facility/Assemblies/Assembly/ChildAssetsOrTypes/@KeyType</x2:XPath>
              <x2:XPath schema="http://www.iai-tech.org/ifcXML/IFC2x3/FINAL"/>
            </x2:Map>
          </xs:appinfo>
          <xs:appinfo source="Header">
            <Mapping xmlns="http://schemas.openxmlformats.org/spreadsheetml/2006/main">UK2012</Mapping>
            <Column xmlns="http://schemas.openxmlformats.org/spreadsheetml/2006/main" number="5">E</Column>
            <Header xmlns="http://schemas.openxmlformats.org/spreadsheetml/2006/main">ParentName</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/ns1:Facility/Assemblies/Assembly/ParentAssetsOrTypes/Name</x2:XPath>
              <x2:XPath schema="http://www.iai-tech.org/ifcXML/IFC2x3/FINAL"/>
            </x2:Map>
          </xs:appinfo>
          <xs:appinfo source="Header">
            <Mapping xmlns="http://schemas.openxmlformats.org/spreadsheetml/2006/main">UK2012</Mapping>
            <Column xmlns="http://schemas.openxmlformats.org/spreadsheetml/2006/main" number="6">F</Column>
            <Header xmlns="http://schemas.openxmlformats.org/spreadsheetml/2006/main">SheetNameChild</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/ns1:Facility/Assemblies/Assembly/ParentAssetsOrTypes/@KeyType</x2:XPath>
              <x2:XPath schema="http://www.iai-tech.org/ifcXML/IFC2x3/FINAL"/>
            </x2:Map>
          </xs:appinfo>
          <xs:appinfo source="Header">
            <Mapping xmlns="http://schemas.openxmlformats.org/spreadsheetml/2006/main">UK2012</Mapping>
            <Column xmlns="http://schemas.openxmlformats.org/spreadsheetml/2006/main" number="7">G</Column>
            <Header xmlns="http://schemas.openxmlformats.org/spreadsheetml/2006/main">ChildNames</Header>
            <Style xmlns="http://schemas.openxmlformats.org/spreadsheetml/2006/main">Mandatory</Style>
            <Cardinality xmlns="http://schemas.openxmlformats.org/spreadsheetml/2006/main" MaxOccurs="unbounded" Delimiter=";"/>
            <DataValidation xmlns="http://schemas.openxmlformats.org/spreadsheetml/2006/main">
              <Type>List</Type>
              <Value/>
            </DataValidation>
            <x2:Map xmlns:x2="http://schemas.microsoft.com/office/excel/2003/xml">
              <x2:XPath schema="http://cbapoc.azurewebsites.net/schemas/BAMBie">/ns1:Facility/Assemblies/Assembly/ChildAssetsOrTypes/Name</x2:XPath>
              <x2:XPath schema="http://www.iai-tech.org/ifcXML/IFC2x3/FINAL"/>
            </x2:Map>
          </xs:appinfo>
          <xs:appinfo source="Header">
            <Mapping xmlns="http://schemas.openxmlformats.org/spreadsheetml/2006/main">UK2012</Mapping>
            <Column xmlns="http://schemas.openxmlformats.org/spreadsheetml/2006/main" number="8">H</Column>
            <Header xmlns="http://schemas.openxmlformats.org/spreadsheetml/2006/main">AssemblyType</Header>
            <Style xmlns="http://schemas.openxmlformats.org/spreadsheetml/2006/main">optional</Style>
            <Cardinality xmlns="http://schemas.openxmlformats.org/spreadsheetml/2006/main" MaxOccurs="unbounded" Delimiter=";"/>
            <DataValidation xmlns="http://schemas.openxmlformats.org/spreadsheetml/2006/main">
              <Type>List</Type>
              <Value>PickLists.AssemblyType</Value>
            </DataValidation>
            <x2:Map xmlns:x2="http://schemas.microsoft.com/office/excel/2003/xml">
              <x2:XPath schema="http://cbapoc.azurewebsites.net/schemas/BAMBie">/ns1:Facility/Assemblies/Assembly/Categories/Category/Code</x2:XPath>
              <x2:XPath schema="http://www.iai-tech.org/ifcXML/IFC2x3/FINAL"/>
            </x2:Map>
          </xs:appinfo>
          <xs:appinfo source="Header">
            <Mapping xmlns="http://schemas.openxmlformats.org/spreadsheetml/2006/main">UK2012</Mapping>
            <Column xmlns="http://schemas.openxmlformats.org/spreadsheetml/2006/main" number="9">I</Column>
            <Header xmlns="http://schemas.openxmlformats.org/spreadsheetml/2006/main">ExtSystem</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/ns1:Facility/Assemblies/Assembly/ExternalSystem</x2:XPath>
              <x2:XPath schema="http://www.iai-tech.org/ifcXML/IFC2x3/FINAL"/>
            </x2:Map>
          </xs:appinfo>
          <xs:appinfo source="Header">
            <Mapping xmlns="http://schemas.openxmlformats.org/spreadsheetml/2006/main">UK2012</Mapping>
            <Column xmlns="http://schemas.openxmlformats.org/spreadsheetml/2006/main" number="10">J</Column>
            <Header xmlns="http://schemas.openxmlformats.org/spreadsheetml/2006/main">ExtObject</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/ns1:Facility/Assemblies/Assembly/ExternalEntity</x2:XPath>
              <x2:XPath schema="http://www.iai-tech.org/ifcXML/IFC2x3/FINAL"/>
            </x2:Map>
          </xs:appinfo>
          <xs:appinfo source="Header">
            <Mapping xmlns="http://schemas.openxmlformats.org/spreadsheetml/2006/main">UK2012</Mapping>
            <Column xmlns="http://schemas.openxmlformats.org/spreadsheetml/2006/main" number="10">K</Column>
            <Header xmlns="http://schemas.openxmlformats.org/spreadsheetml/2006/main">ExtIdentifier</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/ns1:Facility/Assemblies/Assembly/ExternalId</x2:XPath>
              <x2:XPath schema="http://www.iai-tech.org/ifcXML/IFC2x3/FINAL"/>
            </x2:Map>
          </xs:appinfo>
          <xs:appinfo source="Header">
            <Mapping xmlns="http://schemas.openxmlformats.org/spreadsheetml/2006/main">UK2012</Mapping>
            <Column xmlns="http://schemas.openxmlformats.org/spreadsheetml/2006/main" number="11">L</Column>
            <Header xmlns="http://schemas.openxmlformats.org/spreadsheetml/2006/main">Description</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/ns1:Facility/Assemblies/Assembly/Description</x2:XPath>
              <x2:XPath schema="http://www.iai-tech.org/ifcXML/IFC2x3/FINAL"/>
            </x2:Map>
          </xs:appinfo>
          <xs:appinfo source="Header">
            <Mapping xmlns="http://schemas.openxmlformats.org/spreadsheetml/2006/main">UK2012</Mapping>
            <Column xmlns="http://schemas.openxmlformats.org/spreadsheetml/2006/main" number="12">M</Column>
            <Header xmlns="http://schemas.openxmlformats.org/spreadsheetml/2006/main">ProjectStages</Header>
            <Style xmlns="http://schemas.openxmlformats.org/spreadsheetml/2006/main">optional</Style>
            <Cardinality xmlns="http://schemas.openxmlformats.org/spreadsheetml/2006/main" MaxOccurs="unbounded" Delimiter=";"/>
            <DataValidation xmlns="http://schemas.openxmlformats.org/spreadsheetml/2006/main">
              <Type>List</Type>
              <Value/>
            </DataValidation>
            <x2:Map xmlns:x2="http://schemas.microsoft.com/office/excel/2003/xml">
              <x2:XPath schema="http://cbapoc.azurewebsites.net/schemas/BAMBie">/ns1:Facility/Assemblies/Assembly/ProjectStages/Name</x2:XPath>
              <x2:XPath schema="http://www.iai-tech.org/ifcXML/IFC2x3/FINAL"/>
            </x2:Map>
            extension
          </xs:appinfo>
          <xs:documentation>Assembly is a named physical aggregation of a Type or Component into another Type or Component where both the overall (owning) assembly part and the constituent (owned) part has significance for their operation and use.</xs:documentation>
        </xs:annotation>
        <xs:complexContent>
          <xs:extension base="bambielite:CobieObject">
            <xs:sequence>
              <xs:element name="ParentAssetsOrTypes" type="bambielite:EntityKeys" minOccurs="0" maxOccurs="1"/>
              <xs:element name="ChildAssetsOrTypes" type="bambielite:EntityKeys" minOccurs="0" maxOccurs="1"/>
            </xs:sequence>
          </xs:extension>
        </xs:complexContent>
      </xs:complexType>
      <xs:complexType name="AssemblyCollection">
        <xs:sequence>
          <xs:element name="Assembly" type="bambielite:Assembly" maxOccurs="unbounded"/>
        </xs:sequence>
      </xs:complexType>
      <xs:complexType name="Connection">
        <xs:annotation>
          <xs:appinfo source="Header">
            <Mapping xmlns="http://schemas.openxmlformats.org/spreadsheetml/2006/main">UK2012</Mapping>
            <Column xmlns="http://schemas.openxmlformats.org/spreadsheetml/2006/main" number="1">A</Column>
            <Header xmlns="http://schemas.openxmlformats.org/spreadsheetml/2006/main">Name</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/ns1:Facility/Name</x2:XPath>
              <x2:XPath schema="http://www.iai-tech.org/ifcXML/IFC2x3/FINAL"/>
            </x2:Map>
          </xs:appinfo>
          <xs:appinfo source="Header">
            <Mapping xmlns="http://schemas.openxmlformats.org/spreadsheetml/2006/main">UK2012</Mapping>
            <Column xmlns="http://schemas.openxmlformats.org/spreadsheetml/2006/main" number="2">B</Column>
            <Header xmlns="http://schemas.openxmlformats.org/spreadsheetml/2006/main">CreatedBy</Header>
            <Style xmlns="http://schemas.openxmlformats.org/spreadsheetml/2006/main">Reference</Style>
            <DataValidation xmlns="http://schemas.openxmlformats.org/spreadsheetml/2006/main">
              <Type/>
              <Value/>
            </DataValidation>
            <x2:Map xmlns:x2="http://schemas.microsoft.com/office/excel/2003/xml">
              <x2:XPath schema="http://cbapoc.azurewebsites.net/schemas/BAMBie">/ns1:Facility/CreatedBy/Email</x2:XPath>
              <x2:XPath schema="http://www.iai-tech.org/ifcXML/IFC2x3/FINAL"/>
            </x2:Map>
          </xs:appinfo>
          <xs:appinfo source="Header">
            <Mapping xmlns="http://schemas.openxmlformats.org/spreadsheetml/2006/main">UK2012</Mapping>
            <Column xmlns="http://schemas.openxmlformats.org/spreadsheetml/2006/main" number="3">C</Column>
            <Header xmlns="http://schemas.openxmlformats.org/spreadsheetml/2006/main">CreatedOn</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/ns1:Facility/CreatedOn</x2:XPath>
              <x2:XPath schema="http://www.iai-tech.org/ifcXML/IFC2x3/FINAL"/>
            </x2:Map>
          </xs:appinfo>
          <xs:appinfo source="Header">
            <Mapping xmlns="http://schemas.openxmlformats.org/spreadsheetml/2006/main">UK2012</Mapping>
            <Column xmlns="http://schemas.openxmlformats.org/spreadsheetml/2006/main" number="4">D</Column>
            <Header xmlns="http://schemas.openxmlformats.org/spreadsheetml/2006/main">ConnectionType</Header>
            <Style xmlns="http://schemas.openxmlformats.org/spreadsheetml/2006/main">Mandatory</Style>
            <Cardinality xmlns="http://schemas.openxmlformats.org/spreadsheetml/2006/main" MaxOccurs="unbounded" Delimiter=";"/>
            <DataValidation xmlns="http://schemas.openxmlformats.org/spreadsheetml/2006/main">
              <Type>List</Type>
              <Value>PickLists.ConnectionType</Value>
            </DataValidation>
            <x2:Map xmlns:x2="http://schemas.microsoft.com/office/excel/2003/xml">
              <x2:XPath schema="http://cbapoc.azurewebsites.net/schemas/BAMBie">/ns1:Facility/Categories/Category/Code</x2:XPath>
              <x2:XPath schema="http://www.iai-tech.org/ifcXML/IFC2x3/FINAL"/>
            </x2:Map>
          </xs:appinfo>
          <xs:appinfo source="Header">
            <Mapping xmlns="http://schemas.openxmlformats.org/spreadsheetml/2006/main">UK2012</Mapping>
            <Column xmlns="http://schemas.openxmlformats.org/spreadsheetml/2006/main" number="5">E</Column>
            <Header xmlns="http://schemas.openxmlformats.org/spreadsheetml/2006/main">SheetName</Header>
            <Style xmlns="http://schemas.openxmlformats.org/spreadsheetml/2006/main">optional</Style>
            <DataValidation xmlns="http://schemas.openxmlformats.org/spreadsheetml/2006/main">
              <Type>List</Type>
              <Value>PickLists.SheetType</Value>
            </DataValidation>
            <x2:Map xmlns:x2="http://schemas.microsoft.com/office/excel/2003/xml">
              <x2:XPath schema="http://cbapoc.azurewebsites.net/schemas/BAMBie">/ns1:Facility/parent</x2:XPath>
              <x2:XPath schema="http://www.iai-tech.org/ifcXML/IFC2x3/FINAL"/>
            </x2:Map>
          </xs:appinfo>
          <xs:appinfo source="Header">
            <Mapping xmlns="http://schemas.openxmlformats.org/spreadsheetml/2006/main">UK2012</Mapping>
            <Column xmlns="http://schemas.openxmlformats.org/spreadsheetml/2006/main" number="6">F</Column>
            RowName1|required|item|-|parent.Name
          </xs:appinfo>
          <xs:appinfo source="Header">
            <Mapping xmlns="http://schemas.openxmlformats.org/spreadsheetml/2006/main">UK2012</Mapping>
            <Column xmlns="http://schemas.openxmlformats.org/spreadsheetml/2006/main" number="7">G</Column>
            RowName2|required|item|-|ConnectedTo.Name
          </xs:appinfo>
          <xs:appinfo source="Header">
            <Mapping xmlns="http://schemas.openxmlformats.org/spreadsheetml/2006/main">UK2012</Mapping>
            <Column xmlns="http://schemas.openxmlformats.org/spreadsheetml/2006/main" number="8">H</Column>
            <Header xmlns="http://schemas.openxmlformats.org/spreadsheetml/2006/main">RealizingElement</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/ns1:Facility/RealizingElement.Name</x2:XPath>
              <x2:XPath schema="http://www.iai-tech.org/ifcXML/IFC2x3/FINAL"/>
            </x2:Map>
          </xs:appinfo>
          <xs:appinfo source="Header">
            <Mapping xmlns="http://schemas.openxmlformats.org/spreadsheetml/2006/main">UK2012</Mapping>
            <Column xmlns="http://schemas.openxmlformats.org/spreadsheetml/2006/main" number="9">I</Column>
            PortName1|optional|item|-|PortName1
          </xs:appinfo>
          <xs:appinfo source="Header">
            <Mapping xmlns="http://schemas.openxmlformats.org/spreadsheetml/2006/main">UK2012</Mapping>
            <Column xmlns="http://schemas.openxmlformats.org/spreadsheetml/2006/main" number="10">J</Column>
            PortName2|optional|item|-|PortName2
          </xs:appinfo>
          <xs:appinfo source="Header">
            <Mapping xmlns="http://schemas.openxmlformats.org/spreadsheetml/2006/main">UK2012</Mapping>
            <Column xmlns="http://schemas.openxmlformats.org/spreadsheetml/2006/main" number="11">K</Column>
            <Header xmlns="http://schemas.openxmlformats.org/spreadsheetml/2006/main">ExtSystem</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/ns1:Facility/ExternalSystem</x2:XPath>
              <x2:XPath schema="http://www.iai-tech.org/ifcXML/IFC2x3/FINAL"/>
            </x2:Map>
          </xs:appinfo>
          <xs:appinfo source="Header">
            <Mapping xmlns="http://schemas.openxmlformats.org/spreadsheetml/2006/main">UK2012</Mapping>
            <Column xmlns="http://schemas.openxmlformats.org/spreadsheetml/2006/main" number="12">L</Column>
            <Header xmlns="http://schemas.openxmlformats.org/spreadsheetml/2006/main">ExtObject</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/ns1:Facility/ExternalEntity</x2:XPath>
              <x2:XPath schema="http://www.iai-tech.org/ifcXML/IFC2x3/FINAL"/>
            </x2:Map>
          </xs:appinfo>
          <xs:appinfo source="Header">
            <Mapping xmlns="http://schemas.openxmlformats.org/spreadsheetml/2006/main">UK2012</Mapping>
            <Column xmlns="http://schemas.openxmlformats.org/spreadsheetml/2006/main" number="13">M</Column>
            <Header xmlns="http://schemas.openxmlformats.org/spreadsheetml/2006/main">ExtIdentifier</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/ns1:Facility/ExternalId</x2:XPath>
              <x2:XPath schema="http://www.iai-tech.org/ifcXML/IFC2x3/FINAL"/>
            </x2:Map>
          </xs:appinfo>
          <xs:appinfo source="Header">
            <Mapping xmlns="http://schemas.openxmlformats.org/spreadsheetml/2006/main">UK2012</Mapping>
            <Column xmlns="http://schemas.openxmlformats.org/spreadsheetml/2006/main" number="14">N</Column>
            <Header xmlns="http://schemas.openxmlformats.org/spreadsheetml/2006/main">Description</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/ns1:Facility/Description</x2:XPath>
              <x2:XPath schema="http://www.iai-tech.org/ifcXML/IFC2x3/FINAL"/>
            </x2:Map>
          </xs:appinfo>
          <xs:appinfo source="Header">
            <Mapping xmlns="http://schemas.openxmlformats.org/spreadsheetml/2006/main">UK2012</Mapping>
            <Column xmlns="http://schemas.openxmlformats.org/spreadsheetml/2006/main" number="15">O</Column>
            <Header xmlns="http://schemas.openxmlformats.org/spreadsheetml/2006/main">ProjectStages</Header>
            <Style xmlns="http://schemas.openxmlformats.org/spreadsheetml/2006/main">optional</Style>
            <Cardinality xmlns="http://schemas.openxmlformats.org/spreadsheetml/2006/main" MaxOccurs="unbounded" Delimiter=";"/>
            <DataValidation xmlns="http://schemas.openxmlformats.org/spreadsheetml/2006/main">
              <Type>List</Type>
              <Value/>
            </DataValidation>
            <x2:Map xmlns:x2="http://schemas.microsoft.com/office/excel/2003/xml">
              <x2:XPath schema="http://cbapoc.azurewebsites.net/schemas/BAMBie">/ns1:Facility/ProjectStages/Name</x2:XPath>
              <x2:XPath schema="http://www.iai-tech.org/ifcXML/IFC2x3/FINAL"/>
            </x2:Map>
            extension
          </xs:appinfo>
          <xs:documentation>Connection is a named logical relationship between two Components.</xs:documentation>
        </xs:annotation>
        <xs:complexContent>
          <xs:extension base="bambielite:CobieObject">
            <xs:sequence>
              <xs:element name="ConnectedTo" type="bambielite:CobieMultipleReferenceObject" minOccurs="1"/>
              <xs:element name="RealizingElement" type="bambielite:AssetKey" minOccurs="0"/>
              <xs:element name="PortName1" type="xs:string" minOccurs="0"/>
              <xs:element name="PortName2" type="xs:string" minOccurs="0"/>
            </xs:sequence>
          </xs:extension>
        </xs:complexContent>
      </xs:complexType>
      <xs:complexType name="ConnectionCollection">
        <xs:sequence>
          <xs:element name="Connection" type="bambielite:Connection" maxOccurs="unbounded"/>
        </xs:sequence>
      </xs:complexType>
      <xs:complexType name="Spare">
        <xs:annotation>
          <xs:appinfo source="parent">
            <x2:Map xmlns:x2="http://schemas.microsoft.com/office/excel/2003/xml">
              <x2:XPath schema="http://openbim.org/schemas/cobieliteuk">/ns1:Facility/AssetType</x2:XPath>
              <x2:XPath schema="http://cbapoc.azurewebsites.net/schemas/BAMBie">/ns1:Facility/Spares</x2:XPath>
              <x2:XPath schema="http://www.iai-tech.org/ifcXML/IFC2x3/FINAL"/>
            </x2:Map>
          </xs:appinfo>
          <xs:appinfo source="Header">
            <Mapping xmlns="http://schemas.openxmlformats.org/spreadsheetml/2006/main">UK2012</Mapping>
            <Column xmlns="http://schemas.openxmlformats.org/spreadsheetml/2006/main" number="1">A</Column>
            <Header xmlns="http://schemas.openxmlformats.org/spreadsheetml/2006/main">Name</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/ns1:Facility/Spares/Spare/Name</x2:XPath>
              <x2:XPath schema="http://www.iai-tech.org/ifcXML/IFC2x3/FINAL"/>
            </x2:Map>
          </xs:appinfo>
          <xs:appinfo source="Header">
            <Mapping xmlns="http://schemas.openxmlformats.org/spreadsheetml/2006/main">UK2012</Mapping>
            <Column xmlns="http://schemas.openxmlformats.org/spreadsheetml/2006/main" number="2">B</Column>
            <Header xmlns="http://schemas.openxmlformats.org/spreadsheetml/2006/main">CreatedBy</Header>
            <Style xmlns="http://schemas.openxmlformats.org/spreadsheetml/2006/main">Reference</Style>
            <DataValidation xmlns="http://schemas.openxmlformats.org/spreadsheetml/2006/main">
              <Type/>
              <Value/>
            </DataValidation>
            <x2:Map xmlns:x2="http://schemas.microsoft.com/office/excel/2003/xml">
              <x2:XPath schema="http://cbapoc.azurewebsites.net/schemas/BAMBie">/ns1:Facility/Spares/Spare/CreatedBy/Email</x2:XPath>
              <x2:XPath schema="http://www.iai-tech.org/ifcXML/IFC2x3/FINAL"/>
            </x2:Map>
          </xs:appinfo>
          <xs:appinfo source="Header">
            <Mapping xmlns="http://schemas.openxmlformats.org/spreadsheetml/2006/main">UK2012</Mapping>
            <Column xmlns="http://schemas.openxmlformats.org/spreadsheetml/2006/main" number="3">C</Column>
            <Header xmlns="http://schemas.openxmlformats.org/spreadsheetml/2006/main">CreatedOn</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/ns1:Facility/Spares/Spare/CreatedOn</x2:XPath>
              <x2:XPath schema="http://www.iai-tech.org/ifcXML/IFC2x3/FINAL"/>
            </x2:Map>
          </xs:appinfo>
          <xs:appinfo source="Header">
            <Mapping xmlns="http://schemas.openxmlformats.org/spreadsheetml/2006/main">UK2012</Mapping>
            <Column xmlns="http://schemas.openxmlformats.org/spreadsheetml/2006/main" number="4">D</Column>
            <Header xmlns="http://schemas.openxmlformats.org/spreadsheetml/2006/main">Category</Header>
            <Style xmlns="http://schemas.openxmlformats.org/spreadsheetml/2006/main">Mandatory</Style>
            <Cardinality xmlns="http://schemas.openxmlformats.org/spreadsheetml/2006/main" MaxOccurs="unbounded" Delimiter=";"/>
            <DataValidation xmlns="http://schemas.openxmlformats.org/spreadsheetml/2006/main">
              <Type>List</Type>
              <Value>PickLists.SpareType</Value>
            </DataValidation>
            <x2:Map xmlns:x2="http://schemas.microsoft.com/office/excel/2003/xml">
              <x2:XPath schema="http://cbapoc.azurewebsites.net/schemas/BAMBie">/ns1:Facility/Spares/Spare/Categories/Category/Code</x2:XPath>
              <x2:XPath schema="http://www.iai-tech.org/ifcXML/IFC2x3/FINAL"/>
            </x2:Map>
          </xs:appinfo>
          <xs:appinfo source="Header">
            <Mapping xmlns="http://schemas.openxmlformats.org/spreadsheetml/2006/main">UK2012</Mapping>
            <Column xmlns="http://schemas.openxmlformats.org/spreadsheetml/2006/main" number="5">E</Column>
            <Header xmlns="http://schemas.openxmlformats.org/spreadsheetml/2006/main">TypeName</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/ns1:Facility/Spares/Spare/AssetType</x2:XPath>
              <x2:XPath schema="http://www.iai-tech.org/ifcXML/IFC2x3/FINAL"/>
            </x2:Map>
          </xs:appinfo>
          <xs:appinfo source="Header">
            <Mapping xmlns="http://schemas.openxmlformats.org/spreadsheetml/2006/main">UK2012</Mapping>
            <Column xmlns="http://schemas.openxmlformats.org/spreadsheetml/2006/main" number="6">F</Column>
            <Header xmlns="http://schemas.openxmlformats.org/spreadsheetml/2006/main">Suppliers</Header>
            <Style xmlns="http://schemas.openxmlformats.org/spreadsheetml/2006/main">Mandatory</Style>
            <Cardinality xmlns="http://schemas.openxmlformats.org/spreadsheetml/2006/main" MaxOccurs="unbounded" Delimiter=";"/>
            <DataValidation xmlns="http://schemas.openxmlformats.org/spreadsheetml/2006/main">
              <Type>List</Type>
              <Value/>
            </DataValidation>
            <x2:Map xmlns:x2="http://schemas.microsoft.com/office/excel/2003/xml">
              <x2:XPath schema="http://cbapoc.azurewebsites.net/schemas/BAMBie">/ns1:Facility/Suppliers/Email</x2:XPath>
              <x2:XPath schema="http://www.iai-tech.org/ifcXML/IFC2x3/FINAL"/>
            </x2:Map>
          </xs:appinfo>
          <xs:appinfo source="Header">
            <Mapping xmlns="http://schemas.openxmlformats.org/spreadsheetml/2006/main">UK2012</Mapping>
            <Column xmlns="http://schemas.openxmlformats.org/spreadsheetml/2006/main" number="7">G</Column>
            <Header xmlns="http://schemas.openxmlformats.org/spreadsheetml/2006/main">ExtSystem</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/ns1:Facility/ExternalSystem</x2:XPath>
              <x2:XPath schema="http://www.iai-tech.org/ifcXML/IFC2x3/FINAL"/>
            </x2:Map>
          </xs:appinfo>
          <xs:appinfo source="Header">
            <Mapping xmlns="http://schemas.openxmlformats.org/spreadsheetml/2006/main">UK2012</Mapping>
            <Column xmlns="http://schemas.openxmlformats.org/spreadsheetml/2006/main" number="8">H</Column>
            <Header xmlns="http://schemas.openxmlformats.org/spreadsheetml/2006/main">ExtObject</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/ns1:Facility/ExternalEntity</x2:XPath>
              <x2:XPath schema="http://www.iai-tech.org/ifcXML/IFC2x3/FINAL"/>
            </x2:Map>
          </xs:appinfo>
          <xs:appinfo source="Header">
            <Mapping xmlns="http://schemas.openxmlformats.org/spreadsheetml/2006/main">UK2012</Mapping>
            <Column xmlns="http://schemas.openxmlformats.org/spreadsheetml/2006/main" number="9">I</Column>
            <Header xmlns="http://schemas.openxmlformats.org/spreadsheetml/2006/main">ExtIdentifier</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/ns1:Facility/ExternalId</x2:XPath>
              <x2:XPath schema="http://www.iai-tech.org/ifcXML/IFC2x3/FINAL"/>
            </x2:Map>
          </xs:appinfo>
          <xs:appinfo source="Header">
            <Mapping xmlns="http://schemas.openxmlformats.org/spreadsheetml/2006/main">UK2012</Mapping>
            <Column xmlns="http://schemas.openxmlformats.org/spreadsheetml/2006/main" number="10">J</Column>
            <Header xmlns="http://schemas.openxmlformats.org/spreadsheetml/2006/main">Description</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/ns1:Facility/Description</x2:XPath>
              <x2:XPath schema="http://www.iai-tech.org/ifcXML/IFC2x3/FINAL"/>
            </x2:Map>
          </xs:appinfo>
          <xs:appinfo source="Header">
            <Mapping xmlns="http://schemas.openxmlformats.org/spreadsheetml/2006/main">UK2012</Mapping>
            <Column xmlns="http://schemas.openxmlformats.org/spreadsheetml/2006/main" number="11">K</Column>
            <Header xmlns="http://schemas.openxmlformats.org/spreadsheetml/2006/main">SetNumber</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/ns1:Facility/SetNumber</x2:XPath>
              <x2:XPath schema="http://www.iai-tech.org/ifcXML/IFC2x3/FINAL"/>
            </x2:Map>
          </xs:appinfo>
          <xs:appinfo source="Header">
            <Mapping xmlns="http://schemas.openxmlformats.org/spreadsheetml/2006/main">UK2012</Mapping>
            <Column xmlns="http://schemas.openxmlformats.org/spreadsheetml/2006/main" number="12">L</Column>
            <Header xmlns="http://schemas.openxmlformats.org/spreadsheetml/2006/main">PartNumber</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/ns1:Facility/PartNumber</x2:XPath>
              <x2:XPath schema="http://www.iai-tech.org/ifcXML/IFC2x3/FINAL"/>
            </x2:Map>
          </xs:appinfo>
          <xs:appinfo source="Header">
            <Mapping xmlns="http://schemas.openxmlformats.org/spreadsheetml/2006/main">UK2012</Mapping>
            <Column xmlns="http://schemas.openxmlformats.org/spreadsheetml/2006/main" number="13">M</Column>
            <Header xmlns="http://schemas.openxmlformats.org/spreadsheetml/2006/main">ProjectStages</Header>
            <Style xmlns="http://schemas.openxmlformats.org/spreadsheetml/2006/main">optional</Style>
            <Cardinality xmlns="http://schemas.openxmlformats.org/spreadsheetml/2006/main" MaxOccurs="unbounded" Delimiter=";"/>
            <DataValidation xmlns="http://schemas.openxmlformats.org/spreadsheetml/2006/main">
              <Type>List</Type>
              <Value/>
            </DataValidation>
            <x2:Map xmlns:x2="http://schemas.microsoft.com/office/excel/2003/xml">
              <x2:XPath schema="http://cbapoc.azurewebsites.net/schemas/BAMBie">/ns1:Facility/Spares/Spare/ProjectStages/Name</x2:XPath>
              <x2:XPath schema="http://www.iai-tech.org/ifcXML/IFC2x3/FINAL"/>
            </x2:Map>
            extension
          </xs:appinfo>
          <xs:documentation>Spare is a named replaceable part associated to Types.</xs:documentation>
        </xs:annotation>
        <xs:complexContent>
          <xs:extension base="bambielite:CobieObject">
            <xs:sequence>
              <xs:element name="Suppliers" type="bambielite:ContactKeys" minOccurs="0" maxOccurs="1"/>
              <xs:element name="SetNumber" type="xs:string" minOccurs="0"/>
              <xs:element name="PartNumber" type="xs:string" minOccurs="0"/>
              <xs:element name="AssetType" type="xs:string" minOccurs="0"/>
            </xs:sequence>
          </xs:extension>
        </xs:complexContent>
      </xs:complexType>
      <xs:complexType name="SpareKey">
        <xs:sequence>
          <xs:element name="Name" type="xs:string"/>
        </xs:sequence>
      </xs:complexType>
      <xs:complexType name="SpareKeys">
        <xs:sequence>
          <xs:element name="Name" type="bambielite:delimiter"/>
        </xs:sequence>
      </xs:complexType>
      <xs:complexType name="SpareCollection">
        <xs:sequence>
          <xs:element name="Spare" type="bambielite:Spare" maxOccurs="unbounded"/>
        </xs:sequence>
      </xs:complexType>
      <xs:complexType name="Resource">
        <xs:annotation>
          <xs:appinfo source="parent">
            <x2:Map xmlns:x2="http://schemas.microsoft.com/office/excel/2003/xml">
              <x2:XPath schema="http://cbapoc.azurewebsites.net/schemas/BAMBie">/ns1:Facility</x2:XPath>
              <x2:XPath schema="http://www.iai-tech.org/ifcXML/IFC2x3/FINAL"/>
            </x2:Map>
          </xs:appinfo>
          <xs:appinfo source="Header">
            <Mapping xmlns="http://schemas.openxmlformats.org/spreadsheetml/2006/main">UK2012</Mapping>
            <Column xmlns="http://schemas.openxmlformats.org/spreadsheetml/2006/main" number="1">A</Column>
            <Header xmlns="http://schemas.openxmlformats.org/spreadsheetml/2006/main">Name</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/ns1:Facility/Resources/Resource/Name</x2:XPath>
              <x2:XPath schema="http://www.iai-tech.org/ifcXML/IFC2x3/FINAL"/>
            </x2:Map>
          </xs:appinfo>
          <xs:appinfo source="Header">
            <Mapping xmlns="http://schemas.openxmlformats.org/spreadsheetml/2006/main">UK2012</Mapping>
            <Column xmlns="http://schemas.openxmlformats.org/spreadsheetml/2006/main" number="2">B</Column>
            <Header xmlns="http://schemas.openxmlformats.org/spreadsheetml/2006/main">CreatedBy</Header>
            <Style xmlns="http://schemas.openxmlformats.org/spreadsheetml/2006/main">Reference</Style>
            <DataValidation xmlns="http://schemas.openxmlformats.org/spreadsheetml/2006/main">
              <Type/>
              <Value/>
            </DataValidation>
            <x2:Map xmlns:x2="http://schemas.microsoft.com/office/excel/2003/xml">
              <x2:XPath schema="http://cbapoc.azurewebsites.net/schemas/BAMBie">/ns1:Facility/Resources/Resource/CreatedBy/Email</x2:XPath>
              <x2:XPath schema="http://www.iai-tech.org/ifcXML/IFC2x3/FINAL"/>
            </x2:Map>
          </xs:appinfo>
          <xs:appinfo source="Header">
            <Mapping xmlns="http://schemas.openxmlformats.org/spreadsheetml/2006/main">UK2012</Mapping>
            <Column xmlns="http://schemas.openxmlformats.org/spreadsheetml/2006/main" number="3">C</Column>
            <Header xmlns="http://schemas.openxmlformats.org/spreadsheetml/2006/main">CreatedOn</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/ns1:Facility/Resources/Resource/CreatedOn</x2:XPath>
              <x2:XPath schema="http://www.iai-tech.org/ifcXML/IFC2x3/FINAL"/>
            </x2:Map>
          </xs:appinfo>
          <xs:appinfo source="Header">
            <Mapping xmlns="http://schemas.openxmlformats.org/spreadsheetml/2006/main">UK2012</Mapping>
            <Column xmlns="http://schemas.openxmlformats.org/spreadsheetml/2006/main" number="4">D</Column>
            <Header xmlns="http://schemas.openxmlformats.org/spreadsheetml/2006/main">Category</Header>
            <Style xmlns="http://schemas.openxmlformats.org/spreadsheetml/2006/main">Mandatory</Style>
            <Cardinality xmlns="http://schemas.openxmlformats.org/spreadsheetml/2006/main" MaxOccurs="unbounded" Delimiter=";"/>
            <DataValidation xmlns="http://schemas.openxmlformats.org/spreadsheetml/2006/main">
              <Type>List</Type>
              <Value>PickLists.ResourceType</Value>
            </DataValidation>
            <x2:Map xmlns:x2="http://schemas.microsoft.com/office/excel/2003/xml">
              <x2:XPath schema="http://cbapoc.azurewebsites.net/schemas/BAMBie">/ns1:Facility/Resources/Resource/Categories/Category/Code</x2:XPath>
              <x2:XPath schema="http://www.iai-tech.org/ifcXML/IFC2x3/FINAL"/>
            </x2:Map>
          </xs:appinfo>
          <xs:appinfo source="Header">
            <Mapping xmlns="http://schemas.openxmlformats.org/spreadsheetml/2006/main">UK2012</Mapping>
            <Column xmlns="http://schemas.openxmlformats.org/spreadsheetml/2006/main" number="5">E</Column>
            <Header xmlns="http://schemas.openxmlformats.org/spreadsheetml/2006/main">ExtSystem</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/ns1:Facility/Resources/Resource/ExternalSystem</x2:XPath>
              <x2:XPath schema="http://www.iai-tech.org/ifcXML/IFC2x3/FINAL"/>
            </x2:Map>
          </xs:appinfo>
          <xs:appinfo source="Header">
            <Mapping xmlns="http://schemas.openxmlformats.org/spreadsheetml/2006/main">UK2012</Mapping>
            <Column xmlns="http://schemas.openxmlformats.org/spreadsheetml/2006/main" number="6">F</Column>
            <Header xmlns="http://schemas.openxmlformats.org/spreadsheetml/2006/main">ExtObject</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/ns1:Facility/Resources/Resource/ExternalEntity</x2:XPath>
              <x2:XPath schema="http://www.iai-tech.org/ifcXML/IFC2x3/FINAL"/>
            </x2:Map>
          </xs:appinfo>
          <xs:appinfo source="Header">
            <Mapping xmlns="http://schemas.openxmlformats.org/spreadsheetml/2006/main">UK2012</Mapping>
            <Column xmlns="http://schemas.openxmlformats.org/spreadsheetml/2006/main" number="7">G</Column>
            <Header xmlns="http://schemas.openxmlformats.org/spreadsheetml/2006/main">ExtIdentifier</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/ns1:Facility/Resources/Resource/ExternalId</x2:XPath>
              <x2:XPath schema="http://www.iai-tech.org/ifcXML/IFC2x3/FINAL"/>
            </x2:Map>
          </xs:appinfo>
          <xs:appinfo source="Header">
            <Mapping xmlns="http://schemas.openxmlformats.org/spreadsheetml/2006/main">UK2012</Mapping>
            <Column xmlns="http://schemas.openxmlformats.org/spreadsheetml/2006/main" number="8">H</Column>
            <Header xmlns="http://schemas.openxmlformats.org/spreadsheetml/2006/main">Description</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/ns1:Facility/Resources/Resource/Description</x2:XPath>
              <x2:XPath schema="http://www.iai-tech.org/ifcXML/IFC2x3/FINAL"/>
            </x2:Map>
          </xs:appinfo>
          <xs:appinfo source="Header">
            <Mapping xmlns="http://schemas.openxmlformats.org/spreadsheetml/2006/main">UK2012</Mapping>
            <Column xmlns="http://schemas.openxmlformats.org/spreadsheetml/2006/main" number="9">I</Column>
            <Header xmlns="http://schemas.openxmlformats.org/spreadsheetml/2006/main">ProjectStages</Header>
            <Style xmlns="http://schemas.openxmlformats.org/spreadsheetml/2006/main">optional</Style>
            <Cardinality xmlns="http://schemas.openxmlformats.org/spreadsheetml/2006/main" MaxOccurs="unbounded" Delimiter=";"/>
            <DataValidation xmlns="http://schemas.openxmlformats.org/spreadsheetml/2006/main">
              <Type>List</Type>
              <Value/>
            </DataValidation>
            <x2:Map xmlns:x2="http://schemas.microsoft.com/office/excel/2003/xml">
              <x2:XPath schema="http://cbapoc.azurewebsites.net/schemas/BAMBie">/ns1:Facility/Resources/Resource/ProjectStages/Name</x2:XPath>
              <x2:XPath schema="http://www.iai-tech.org/ifcXML/IFC2x3/FINAL"/>
            </x2:Map>
            extension
          </xs:appinfo>
          <xs:documentation>Resource is a named material or skill required to execute Jobs.</xs:documentation>
        </xs:annotation>
        <xs:complexContent>
          <xs:extension base="bambielite:CobieObject">
            <xs:sequence/>
          </xs:extension>
        </xs:complexContent>
      </xs:complexType>
      <xs:complexType name="ResourceKey">
        <xs:sequence>
          <xs:element name="Name" type="xs:string" minOccurs="1"/>
        </xs:sequence>
      </xs:complexType>
      <xs:complexType name="ResourceKeys">
        <xs:sequence>
          <xs:element name="Name" type="bambielite:delimiter" minOccurs="1"/>
        </xs:sequence>
      </xs:complexType>
      <xs:complexType name="ResourceCollection">
        <xs:sequence>
          <xs:element name="Resource" type="bambielite:Resource" maxOccurs="unbounded"/>
        </xs:sequence>
      </xs:complexType>
      <xs:complexType name="ResourceKeyCollection">
        <xs:sequence>
          <xs:element name="ResourceKey" type="bambielite:ResourceKey" maxOccurs="unbounded"/>
        </xs:sequence>
      </xs:complexType>
      <xs:complexType name="Job">
        <xs:annotation>
          <xs:appinfo source="parent">
            <x2:Map xmlns:x2="http://schemas.microsoft.com/office/excel/2003/xml">
              <x2:XPath schema="http://cbapoc.azurewebsites.net/schemas/BAMBie">/ns1:Facility/AssetType</x2:XPath>
              <x2:XPath schema="http://www.iai-tech.org/ifcXML/IFC2x3/FINAL"/>
            </x2:Map>
          </xs:appinfo>
          <xs:appinfo source="Header">
            <Mapping xmlns="http://schemas.openxmlformats.org/spreadsheetml/2006/main">UK2012</Mapping>
            <Column xmlns="http://schemas.openxmlformats.org/spreadsheetml/2006/main" number="1">A</Column>
            <Header xmlns="http://schemas.openxmlformats.org/spreadsheetml/2006/main">Name</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/ns1:Facility/Jobs/Job/Name</x2:XPath>
              <x2:XPath schema="http://www.iai-tech.org/ifcXML/IFC2x3/FINAL"/>
            </x2:Map>
          </xs:appinfo>
          <xs:appinfo source="Header">
            <Mapping xmlns="http://schemas.openxmlformats.org/spreadsheetml/2006/main">UK2012</Mapping>
            <Column xmlns="http://schemas.openxmlformats.org/spreadsheetml/2006/main" number="2">B</Column>
            <Header xmlns="http://schemas.openxmlformats.org/spreadsheetml/2006/main">CreatedBy</Header>
            <Style xmlns="http://schemas.openxmlformats.org/spreadsheetml/2006/main">Reference</Style>
            <DataValidation xmlns="http://schemas.openxmlformats.org/spreadsheetml/2006/main">
              <Type/>
              <Value/>
            </DataValidation>
            <x2:Map xmlns:x2="http://schemas.microsoft.com/office/excel/2003/xml">
              <x2:XPath schema="http://cbapoc.azurewebsites.net/schemas/BAMBie">/ns1:Facility/Jobs/Job/CreatedBy/Email</x2:XPath>
              <x2:XPath schema="http://www.iai-tech.org/ifcXML/IFC2x3/FINAL"/>
            </x2:Map>
          </xs:appinfo>
          <xs:appinfo source="Header">
            <Mapping xmlns="http://schemas.openxmlformats.org/spreadsheetml/2006/main">UK2012</Mapping>
            <Column xmlns="http://schemas.openxmlformats.org/spreadsheetml/2006/main" number="3">C</Column>
            <Header xmlns="http://schemas.openxmlformats.org/spreadsheetml/2006/main">CreatedOn</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/ns1:Facility/Jobs/Job/CreatedOn</x2:XPath>
              <x2:XPath schema="http://www.iai-tech.org/ifcXML/IFC2x3/FINAL"/>
            </x2:Map>
          </xs:appinfo>
          <xs:appinfo source="Header">
            <Mapping xmlns="http://schemas.openxmlformats.org/spreadsheetml/2006/main">UK2012</Mapping>
            <Column xmlns="http://schemas.openxmlformats.org/spreadsheetml/2006/main" number="4">D</Column>
            <Header xmlns="http://schemas.openxmlformats.org/spreadsheetml/2006/main">Category</Header>
            <Style xmlns="http://schemas.openxmlformats.org/spreadsheetml/2006/main">Mandatory</Style>
            <Cardinality xmlns="http://schemas.openxmlformats.org/spreadsheetml/2006/main" MaxOccurs="unbounded" Delimiter=";"/>
            <DataValidation xmlns="http://schemas.openxmlformats.org/spreadsheetml/2006/main">
              <Type>List</Type>
              <Value>PickLists.JobType</Value>
            </DataValidation>
            <x2:Map xmlns:x2="http://schemas.microsoft.com/office/excel/2003/xml">
              <x2:XPath schema="http://cbapoc.azurewebsites.net/schemas/BAMBie">/ns1:Facility/Jobs/Job/Categories/Category/Code</x2:XPath>
              <x2:XPath schema="http://www.iai-tech.org/ifcXML/IFC2x3/FINAL"/>
            </x2:Map>
          </xs:appinfo>
          <xs:appinfo source="Header">
            <Mapping xmlns="http://schemas.openxmlformats.org/spreadsheetml/2006/main">UK2012</Mapping>
            <Column xmlns="http://schemas.openxmlformats.org/spreadsheetml/2006/main" number="5">E</Column>
            <Header xmlns="http://schemas.openxmlformats.org/spreadsheetml/2006/main">Status</Header>
            <Style xmlns="http://schemas.openxmlformats.org/spreadsheetml/2006/main">Mandatory</Style>
            <DataValidation xmlns="http://schemas.openxmlformats.org/spreadsheetml/2006/main">
              <Type>List</Type>
              <Value>PickLists.JobStatusType</Value>
            </DataValidation>
            <x2:Map xmlns:x2="http://schemas.microsoft.com/office/excel/2003/xml">
              <x2:XPath schema="http://cbapoc.azurewebsites.net/schemas/BAMBie">/ns1:Facility/Jobs/Job/Status</x2:XPath>
              <x2:XPath schema="http://www.iai-tech.org/ifcXML/IFC2x3/FINAL"/>
            </x2:Map>
          </xs:appinfo>
          <xs:appinfo source="Header">
            <Mapping xmlns="http://schemas.openxmlformats.org/spreadsheetml/2006/main">UK2012</Mapping>
            <Column xmlns="http://schemas.openxmlformats.org/spreadsheetml/2006/main" number="6">F</Column>
            <Header xmlns="http://schemas.openxmlformats.org/spreadsheetml/2006/main">TypeName</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/ns1:Facility/Jobs/Job/AssetType</x2:XPath>
              <x2:XPath schema="http://www.iai-tech.org/ifcXML/IFC2x3/FINAL"/>
            </x2:Map>
          </xs:appinfo>
          <xs:appinfo source="Header">
            <Mapping xmlns="http://schemas.openxmlformats.org/spreadsheetml/2006/main">UK2012</Mapping>
            <Column xmlns="http://schemas.openxmlformats.org/spreadsheetml/2006/main" number="7">G</Column>
            <Header xmlns="http://schemas.openxmlformats.org/spreadsheetml/2006/main">Description</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/ns1:Facility/Jobs/Job/Description</x2:XPath>
              <x2:XPath schema="http://www.iai-tech.org/ifcXML/IFC2x3/FINAL"/>
            </x2:Map>
          </xs:appinfo>
          <xs:appinfo source="Header">
            <Mapping xmlns="http://schemas.openxmlformats.org/spreadsheetml/2006/main">UK2012</Mapping>
            <Column xmlns="http://schemas.openxmlformats.org/spreadsheetml/2006/main" number="8">H</Column>
            <Header xmlns="http://schemas.openxmlformats.org/spreadsheetml/2006/main">Duration</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/ns1:Facility/Jobs/Job/Duration</x2:XPath>
              <x2:XPath schema="http://www.iai-tech.org/ifcXML/IFC2x3/FINAL"/>
            </x2:Map>
          </xs:appinfo>
          <xs:appinfo source="Header">
            <Mapping xmlns="http://schemas.openxmlformats.org/spreadsheetml/2006/main">UK2012</Mapping>
            <Column xmlns="http://schemas.openxmlformats.org/spreadsheetml/2006/main" number="9">I</Column>
            <Header xmlns="http://schemas.openxmlformats.org/spreadsheetml/2006/main">DurationUnit</Header>
            <Style xmlns="http://schemas.openxmlformats.org/spreadsheetml/2006/main">Mandatory</Style>
            <DataValidation xmlns="http://schemas.openxmlformats.org/spreadsheetml/2006/main">
              <Type>List</Type>
              <Value>PickLists.DurationUnit</Value>
            </DataValidation>
            <x2:Map xmlns:x2="http://schemas.microsoft.com/office/excel/2003/xml">
              <x2:XPath schema="http://cbapoc.azurewebsites.net/schemas/BAMBie">/ns1:Facility/Jobs/Job/DurationUnit</x2:XPath>
              <x2:XPath schema="http://www.iai-tech.org/ifcXML/IFC2x3/FINAL"/>
            </x2:Map>
          </xs:appinfo>
          <xs:appinfo source="Header">
            <Mapping xmlns="http://schemas.openxmlformats.org/spreadsheetml/2006/main">UK2012</Mapping>
            <Column xmlns="http://schemas.openxmlformats.org/spreadsheetml/2006/main" number="10">J</Column>
            <Header xmlns="http://schemas.openxmlformats.org/spreadsheetml/2006/main">Start</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/ns1:Facility/Jobs/Job/Start</x2:XPath>
              <x2:XPath schema="http://www.iai-tech.org/ifcXML/IFC2x3/FINAL"/>
            </x2:Map>
          </xs:appinfo>
          <xs:appinfo source="Header">
            <Mapping xmlns="http://schemas.openxmlformats.org/spreadsheetml/2006/main">UK2012</Mapping>
            <Column xmlns="http://schemas.openxmlformats.org/spreadsheetml/2006/main" number="11">K</Column>
            <Header xmlns="http://schemas.openxmlformats.org/spreadsheetml/2006/main">TaskStartUnit</Header>
            <Style xmlns="http://schemas.openxmlformats.org/spreadsheetml/2006/main">Mandatory</Style>
            <DataValidation xmlns="http://schemas.openxmlformats.org/spreadsheetml/2006/main">
              <Type>List</Type>
              <Value>PickLists.DurationUnit</Value>
            </DataValidation>
            <x2:Map xmlns:x2="http://schemas.microsoft.com/office/excel/2003/xml">
              <x2:XPath schema="http://cbapoc.azurewebsites.net/schemas/BAMBie">/ns1:Facility/Jobs/Job/TaskStartUnit</x2:XPath>
              <x2:XPath schema="http://www.iai-tech.org/ifcXML/IFC2x3/FINAL"/>
            </x2:Map>
          </xs:appinfo>
          <xs:appinfo source="Header">
            <Mapping xmlns="http://schemas.openxmlformats.org/spreadsheetml/2006/main">UK2012</Mapping>
            <Column xmlns="http://schemas.openxmlformats.org/spreadsheetml/2006/main" number="12">L</Column>
            <Header xmlns="http://schemas.openxmlformats.org/spreadsheetml/2006/main">Frequency</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/ns1:Facility/Jobs/Job/Frequency</x2:XPath>
              <x2:XPath schema="http://www.iai-tech.org/ifcXML/IFC2x3/FINAL"/>
            </x2:Map>
          </xs:appinfo>
          <xs:appinfo source="Header">
            <Mapping xmlns="http://schemas.openxmlformats.org/spreadsheetml/2006/main">UK2012</Mapping>
            <Column xmlns="http://schemas.openxmlformats.org/spreadsheetml/2006/main" number="13">M</Column>
            <Header xmlns="http://schemas.openxmlformats.org/spreadsheetml/2006/main">FrequencyUnit</Header>
            <Style xmlns="http://schemas.openxmlformats.org/spreadsheetml/2006/main">Mandatory</Style>
            <DataValidation xmlns="http://schemas.openxmlformats.org/spreadsheetml/2006/main">
              <Type>List</Type>
              <Value>PickLists.DurationUnit</Value>
            </DataValidation>
            <x2:Map xmlns:x2="http://schemas.microsoft.com/office/excel/2003/xml">
              <x2:XPath schema="http://cbapoc.azurewebsites.net/schemas/BAMBie">/ns1:Facility/Jobs/Job/FrequencyUnit</x2:XPath>
              <x2:XPath schema="http://www.iai-tech.org/ifcXML/IFC2x3/FINAL"/>
            </x2:Map>
          </xs:appinfo>
          <xs:appinfo source="Header">
            <Mapping xmlns="http://schemas.openxmlformats.org/spreadsheetml/2006/main">UK2012</Mapping>
            <Column xmlns="http://schemas.openxmlformats.org/spreadsheetml/2006/main" number="14">N</Column>
            <Header xmlns="http://schemas.openxmlformats.org/spreadsheetml/2006/main">ExtSystem</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/ns1:Facility/Jobs/Job/ExternalSystem</x2:XPath>
              <x2:XPath schema="http://www.iai-tech.org/ifcXML/IFC2x3/FINAL"/>
            </x2:Map>
          </xs:appinfo>
          <xs:appinfo source="Header">
            <Mapping xmlns="http://schemas.openxmlformats.org/spreadsheetml/2006/main">UK2012</Mapping>
            <Column xmlns="http://schemas.openxmlformats.org/spreadsheetml/2006/main" number="15">O</Column>
            <Header xmlns="http://schemas.openxmlformats.org/spreadsheetml/2006/main">ExtObject</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/ns1:Facility/Jobs/Job/ExternalEntity</x2:XPath>
              <x2:XPath schema="http://www.iai-tech.org/ifcXML/IFC2x3/FINAL"/>
            </x2:Map>
          </xs:appinfo>
          <xs:appinfo source="Header">
            <Mapping xmlns="http://schemas.openxmlformats.org/spreadsheetml/2006/main">UK2012</Mapping>
            <Column xmlns="http://schemas.openxmlformats.org/spreadsheetml/2006/main" number="16">P</Column>
            <Header xmlns="http://schemas.openxmlformats.org/spreadsheetml/2006/main">ExtIdentifier</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/ns1:Facility/Jobs/Job/ExternalId</x2:XPath>
              <x2:XPath schema="http://www.iai-tech.org/ifcXML/IFC2x3/FINAL"/>
            </x2:Map>
          </xs:appinfo>
          <xs:appinfo source="Header">
            <Mapping xmlns="http://schemas.openxmlformats.org/spreadsheetml/2006/main">UK2012</Mapping>
            <Column xmlns="http://schemas.openxmlformats.org/spreadsheetml/2006/main" number="17">Q</Column>
            <Header xmlns="http://schemas.openxmlformats.org/spreadsheetml/2006/main">TaskNumber</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/ns1:Facility/Jobs/Job/TaskNumber</x2:XPath>
              <x2:XPath schema="http://www.iai-tech.org/ifcXML/IFC2x3/FINAL"/>
            </x2:Map>
          </xs:appinfo>
          <xs:appinfo source="Header">
            <Mapping xmlns="http://schemas.openxmlformats.org/spreadsheetml/2006/main">UK2012</Mapping>
            <Column xmlns="http://schemas.openxmlformats.org/spreadsheetml/2006/main" number="18">R</Column>
            <Header xmlns="http://schemas.openxmlformats.org/spreadsheetml/2006/main">Priors</Header>
            <Style xmlns="http://schemas.openxmlformats.org/spreadsheetml/2006/main">optional</Style>
            <Cardinality xmlns="http://schemas.openxmlformats.org/spreadsheetml/2006/main" MaxOccurs="unbounded" Delimiter=";"/>
            <DataValidation xmlns="http://schemas.openxmlformats.org/spreadsheetml/2006/main">
              <Type>List</Type>
              <Value/>
            </DataValidation>
            <x2:Map xmlns:x2="http://schemas.microsoft.com/office/excel/2003/xml">
              <x2:XPath schema="http://cbapoc.azurewebsites.net/schemas/BAMBie">/ns1:Facility/Jobs/Job/Priors/TaskNumber</x2:XPath>
              <x2:XPath schema="http://www.iai-tech.org/ifcXML/IFC2x3/FINAL"/>
            </x2:Map>
          </xs:appinfo>
          <xs:appinfo source="Header">
            <Mapping xmlns="http://schemas.openxmlformats.org/spreadsheetml/2006/main">UK2012</Mapping>
            <Column xmlns="http://schemas.openxmlformats.org/spreadsheetml/2006/main" number="19">S</Column>
            <Header xmlns="http://schemas.openxmlformats.org/spreadsheetml/2006/main">ResourceNames</Header>
            <Style xmlns="http://schemas.openxmlformats.org/spreadsheetml/2006/main">optional</Style>
            <Cardinality xmlns="http://schemas.openxmlformats.org/spreadsheetml/2006/main" MaxOccurs="unbounded" Delimiter=";"/>
            <DataValidation xmlns="http://schemas.openxmlformats.org/spreadsheetml/2006/main">
              <Type>List</Type>
              <Value/>
            </DataValidation>
            <x2:Map xmlns:x2="http://schemas.microsoft.com/office/excel/2003/xml">
              <x2:XPath schema="http://cbapoc.azurewebsites.net/schemas/BAMBie">/ns1:Facility/Jobs/Job/Resources/Name</x2:XPath>
              <x2:XPath schema="http://www.iai-tech.org/ifcXML/IFC2x3/FINAL"/>
            </x2:Map>
          </xs:appinfo>
          <xs:appinfo source="Header">
            <Mapping xmlns="http://schemas.openxmlformats.org/spreadsheetml/2006/main">UK2012</Mapping>
            <Column xmlns="http://schemas.openxmlformats.org/spreadsheetml/2006/main" number="20">T</Column>
            <Header xmlns="http://schemas.openxmlformats.org/spreadsheetml/2006/main">ProjectStages</Header>
            <Style xmlns="http://schemas.openxmlformats.org/spreadsheetml/2006/main">optional</Style>
            <Cardinality xmlns="http://schemas.openxmlformats.org/spreadsheetml/2006/main" MaxOccurs="unbounded" Delimiter=";"/>
            <DataValidation xmlns="http://schemas.openxmlformats.org/spreadsheetml/2006/main">
              <Type>List</Type>
              <Value/>
            </DataValidation>
            <x2:Map xmlns:x2="http://schemas.microsoft.com/office/excel/2003/xml">
              <x2:XPath schema="http://cbapoc.azurewebsites.net/schemas/BAMBie">/ns1:Facility/Jobs/Job/ProjectStages/Name</x2:XPath>
              <x2:XPath schema="http://www.iai-tech.org/ifcXML/IFC2x3/FINAL"/>
            </x2:Map>
            extension
          </xs:appinfo>
          <xs:documentation>Job is a named task or activity during the in-use phase associated to Types. A minimum of one COBie.Job record is required for all relevant COBie.Type objects submitted at the benefical occupancy or facility handover stage.</xs:documentation>
        </xs:annotation>
        <xs:complexContent>
          <xs:extension base="bambielite:CobieObject">
            <xs:sequence>
              <xs:element name="Status" type="xs:string" minOccurs="1"/>
              <xs:element name="Duration" type="xs:double" minOccurs="1" nillable="true"/>
              <xs:element name="DurationUnit" type="bambielite:DurationUnit" minOccurs="1" nillable="true"/>
              <xs:element name="Start" type="xs:double" minOccurs="1" nillable="true"/>
              <xs:element name="TaskStartUnit" type="bambielite:DurationUnit" minOccurs="1" nillable="true"/>
              <xs:element name="Frequency" type="xs:double" minOccurs="1" nillable="true"/>
              <xs:element name="FrequencyUnit" type="bambielite:DurationUnit" minOccurs="1" nillable="true"/>
              <xs:element name="TaskNumber" type="xs:string" minOccurs="0"/>
              <xs:element name="Priors" type="bambielite:JobKeys" minOccurs="0" maxOccurs="1"/>
              <xs:element name="AssetType" type="xs:string" minOccurs="0"/>
              <xs:element name="Resources" type="bambielite:ResourceKeys" minOccurs="0" maxOccurs="1"/>
              <xs:element name="Generation" type="xs:double" minOccurs="1" nillable="true"/>
              <xs:element name="GWP" type="xs:double" minOccurs="1" nillable="true"/>
              <xs:element name="Costs" type="xs:double" minOccurs="1" nillable="true"/>
              <xs:element name="ResidualLife" type="xs:double" minOccurs="1" nillable="true"/>
            </xs:sequence>
          </xs:extension>
        </xs:complexContent>
      </xs:complexType>
      <xs:complexType name="JobCollection">
        <xs:sequence>
          <xs:element name="Job" type="bambielite:Job" maxOccurs="unbounded"/>
        </xs:sequence>
      </xs:complexType>
      <xs:complexType name="JobKeyCollection">
        <xs:sequence>
          <xs:element name="JobKey" type="bambielite:JobKey" maxOccurs="unbounded"/>
        </xs:sequence>
      </xs:complexType>
      <xs:complexType name="JobKey">
        <xs:sequence>
          <xs:element name="Name" type="xs:string"/>
          <xs:element name="TaskNumber" type="xs:string" minOccurs="0"/>
        </xs:sequence>
      </xs:complexType>
      <xs:complexType name="JobKeys">
        <xs:sequence>
          <xs:element name="Name" type="bambielite:delimiter"/>
          <xs:element name="TaskNumber" type="bambielite:delimiter" minOccurs="0"/>
        </xs:sequence>
      </xs:complexType>
      <xs:complexType name="Impact">
        <xs:annotation>
          <xs:appinfo source="Header">
            <Mapping xmlns="http://schemas.openxmlformats.org/spreadsheetml/2006/main">UK2012</Mapping>
            <Column xmlns="http://schemas.openxmlformats.org/spreadsheetml/2006/main" number="1">A</Column>
            <Header xmlns="http://schemas.openxmlformats.org/spreadsheetml/2006/main">Name</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/ns1:Facility/Name</x2:XPath>
              <x2:XPath schema="http://www.iai-tech.org/ifcXML/IFC2x3/FINAL"/>
            </x2:Map>
          </xs:appinfo>
          <xs:appinfo source="Header">
            <Mapping xmlns="http://schemas.openxmlformats.org/spreadsheetml/2006/main">UK2012</Mapping>
            <Column xmlns="http://schemas.openxmlformats.org/spreadsheetml/2006/main" number="2">B</Column>
            <Header xmlns="http://schemas.openxmlformats.org/spreadsheetml/2006/main">CreatedBy</Header>
            <Style xmlns="http://schemas.openxmlformats.org/spreadsheetml/2006/main">Reference</Style>
            <DataValidation xmlns="http://schemas.openxmlformats.org/spreadsheetml/2006/main">
              <Type/>
              <Value/>
            </DataValidation>
            <x2:Map xmlns:x2="http://schemas.microsoft.com/office/excel/2003/xml">
              <x2:XPath schema="http://cbapoc.azurewebsites.net/schemas/BAMBie">/ns1:Facility/CreatedBy/Email</x2:XPath>
              <x2:XPath schema="http://www.iai-tech.org/ifcXML/IFC2x3/FINAL"/>
            </x2:Map>
          </xs:appinfo>
          <xs:appinfo source="Header">
            <Mapping xmlns="http://schemas.openxmlformats.org/spreadsheetml/2006/main">UK2012</Mapping>
            <Column xmlns="http://schemas.openxmlformats.org/spreadsheetml/2006/main" number="3">C</Column>
            <Header xmlns="http://schemas.openxmlformats.org/spreadsheetml/2006/main">CreatedOn</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/ns1:Facility/CreatedOn</x2:XPath>
              <x2:XPath schema="http://www.iai-tech.org/ifcXML/IFC2x3/FINAL"/>
            </x2:Map>
          </xs:appinfo>
          <xs:appinfo source="Header">
            <Mapping xmlns="http://schemas.openxmlformats.org/spreadsheetml/2006/main">UK2012</Mapping>
            <Column xmlns="http://schemas.openxmlformats.org/spreadsheetml/2006/main" number="4">D</Column>
            <Header xmlns="http://schemas.openxmlformats.org/spreadsheetml/2006/main">ImpactType</Header>
            <Style xmlns="http://schemas.openxmlformats.org/spreadsheetml/2006/main">Mandatory</Style>
            <Cardinality xmlns="http://schemas.openxmlformats.org/spreadsheetml/2006/main" MaxOccurs="unbounded" Delimiter=";"/>
            <DataValidation xmlns="http://schemas.openxmlformats.org/spreadsheetml/2006/main">
              <Type>List</Type>
              <Value>PickLists.ImpactType</Value>
            </DataValidation>
            <x2:Map xmlns:x2="http://schemas.microsoft.com/office/excel/2003/xml">
              <x2:XPath schema="http://cbapoc.azurewebsites.net/schemas/BAMBie">/ns1:Facility/Categories/Category/Code</x2:XPath>
              <x2:XPath schema="http://www.iai-tech.org/ifcXML/IFC2x3/FINAL"/>
            </x2:Map>
          </xs:appinfo>
          <xs:appinfo source="Header">
            <Mapping xmlns="http://schemas.openxmlformats.org/spreadsheetml/2006/main">UK2012</Mapping>
            <Column xmlns="http://schemas.openxmlformats.org/spreadsheetml/2006/main" number="5">E</Column>
            <Header xmlns="http://schemas.openxmlformats.org/spreadsheetml/2006/main">ImpactStage</Header>
            <Style xmlns="http://schemas.openxmlformats.org/spreadsheetml/2006/main">Mandatory</Style>
            <DataValidation xmlns="http://schemas.openxmlformats.org/spreadsheetml/2006/main">
              <Type>List</Type>
              <Value>PickLists.ImpactStage</Value>
            </DataValidation>
            <x2:Map xmlns:x2="http://schemas.microsoft.com/office/excel/2003/xml">
              <x2:XPath schema="http://cbapoc.azurewebsites.net/schemas/BAMBie">/ns1:Facility/ImpactStage</x2:XPath>
              <x2:XPath schema="http://www.iai-tech.org/ifcXML/IFC2x3/FINAL"/>
            </x2:Map>
          </xs:appinfo>
          <xs:appinfo source="Header">
            <Mapping xmlns="http://schemas.openxmlformats.org/spreadsheetml/2006/main">UK2012</Mapping>
            <Column xmlns="http://schemas.openxmlformats.org/spreadsheetml/2006/main" number="6">F</Column>
            <Header xmlns="http://schemas.openxmlformats.org/spreadsheetml/2006/main">SheetName</Header>
            <Style xmlns="http://schemas.openxmlformats.org/spreadsheetml/2006/main">Mandatory</Style>
            <DataValidation xmlns="http://schemas.openxmlformats.org/spreadsheetml/2006/main">
              <Type>List</Type>
              <Value>PickLists.SheetType</Value>
            </DataValidation>
            <x2:Map xmlns:x2="http://schemas.microsoft.com/office/excel/2003/xml">
              <x2:XPath schema="http://cbapoc.azurewebsites.net/schemas/BAMBie">/ns1:Facility/parent</x2:XPath>
              <x2:XPath schema="http://www.iai-tech.org/ifcXML/IFC2x3/FINAL"/>
            </x2:Map>
          </xs:appinfo>
          <xs:appinfo source="Header">
            <Mapping xmlns="http://schemas.openxmlformats.org/spreadsheetml/2006/main">UK2012</Mapping>
            <Column xmlns="http://schemas.openxmlformats.org/spreadsheetml/2006/main" number="7">G</Column>
            <Header xmlns="http://schemas.openxmlformats.org/spreadsheetml/2006/main">RowName</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/ns1:Facility/parent.Name</x2:XPath>
              <x2:XPath schema="http://www.iai-tech.org/ifcXML/IFC2x3/FINAL"/>
            </x2:Map>
          </xs:appinfo>
          <xs:appinfo source="Header">
            <Mapping xmlns="http://schemas.openxmlformats.org/spreadsheetml/2006/main">UK2012</Mapping>
            <Column xmlns="http://schemas.openxmlformats.org/spreadsheetml/2006/main" number="8">H</Column>
            <Header xmlns="http://schemas.openxmlformats.org/spreadsheetml/2006/main">Value</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/ns1:Facility/Value</x2:XPath>
              <x2:XPath schema="http://www.iai-tech.org/ifcXML/IFC2x3/FINAL"/>
            </x2:Map>
          </xs:appinfo>
          <xs:appinfo source="Header">
            <Mapping xmlns="http://schemas.openxmlformats.org/spreadsheetml/2006/main">UK2012</Mapping>
            <Column xmlns="http://schemas.openxmlformats.org/spreadsheetml/2006/main" number="9">I</Column>
            <Header xmlns="http://schemas.openxmlformats.org/spreadsheetml/2006/main">ImpactUnit</Header>
            <Style xmlns="http://schemas.openxmlformats.org/spreadsheetml/2006/main">Mandatory</Style>
            <DataValidation xmlns="http://schemas.openxmlformats.org/spreadsheetml/2006/main">
              <Type>List</Type>
              <Value>PickLists.ImpactUnit</Value>
            </DataValidation>
            <x2:Map xmlns:x2="http://schemas.microsoft.com/office/excel/2003/xml">
              <x2:XPath schema="http://cbapoc.azurewebsites.net/schemas/BAMBie">/ns1:Facility/ImpactUnit</x2:XPath>
              <x2:XPath schema="http://www.iai-tech.org/ifcXML/IFC2x3/FINAL"/>
            </x2:Map>
          </xs:appinfo>
          <xs:appinfo source="Header">
            <Mapping xmlns="http://schemas.openxmlformats.org/spreadsheetml/2006/main">UK2012</Mapping>
            <Column xmlns="http://schemas.openxmlformats.org/spreadsheetml/2006/main" number="10">J</Column>
            <Header xmlns="http://schemas.openxmlformats.org/spreadsheetml/2006/main">LeadInTime</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/ns1:Facility/LeadInTime</x2:XPath>
              <x2:XPath schema="http://www.iai-tech.org/ifcXML/IFC2x3/FINAL"/>
            </x2:Map>
          </xs:appinfo>
          <xs:appinfo source="Header">
            <Mapping xmlns="http://schemas.openxmlformats.org/spreadsheetml/2006/main">UK2012</Mapping>
            <Column xmlns="http://schemas.openxmlformats.org/spreadsheetml/2006/main" number="11">K</Column>
            <Header xmlns="http://schemas.openxmlformats.org/spreadsheetml/2006/main">Duration</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/ns1:Facility/Duration</x2:XPath>
              <x2:XPath schema="http://www.iai-tech.org/ifcXML/IFC2x3/FINAL"/>
            </x2:Map>
          </xs:appinfo>
          <xs:appinfo source="Header">
            <Mapping xmlns="http://schemas.openxmlformats.org/spreadsheetml/2006/main">UK2012</Mapping>
            <Column xmlns="http://schemas.openxmlformats.org/spreadsheetml/2006/main" number="12">L</Column>
            <Header xmlns="http://schemas.openxmlformats.org/spreadsheetml/2006/main">LeadOutTime</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/ns1:Facility/LeadOutTime</x2:XPath>
              <x2:XPath schema="http://www.iai-tech.org/ifcXML/IFC2x3/FINAL"/>
            </x2:Map>
          </xs:appinfo>
          <xs:appinfo source="Header">
            <Mapping xmlns="http://schemas.openxmlformats.org/spreadsheetml/2006/main">UK2012</Mapping>
            <Column xmlns="http://schemas.openxmlformats.org/spreadsheetml/2006/main" number="13">M</Column>
            <Header xmlns="http://schemas.openxmlformats.org/spreadsheetml/2006/main">ExtSystem</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/ns1:Facility/ExternalSystem</x2:XPath>
              <x2:XPath schema="http://www.iai-tech.org/ifcXML/IFC2x3/FINAL"/>
            </x2:Map>
          </xs:appinfo>
          <xs:appinfo source="Header">
            <Mapping xmlns="http://schemas.openxmlformats.org/spreadsheetml/2006/main">UK2012</Mapping>
            <Column xmlns="http://schemas.openxmlformats.org/spreadsheetml/2006/main" number="14">N</Column>
            <Header xmlns="http://schemas.openxmlformats.org/spreadsheetml/2006/main">ExtObject</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/ns1:Facility/ExternalEntity</x2:XPath>
              <x2:XPath schema="http://www.iai-tech.org/ifcXML/IFC2x3/FINAL"/>
            </x2:Map>
          </xs:appinfo>
          <xs:appinfo source="Header">
            <Mapping xmlns="http://schemas.openxmlformats.org/spreadsheetml/2006/main">UK2012</Mapping>
            <Column xmlns="http://schemas.openxmlformats.org/spreadsheetml/2006/main" number="15">O</Column>
            <Header xmlns="http://schemas.openxmlformats.org/spreadsheetml/2006/main">ExtIdentifier</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/ns1:Facility/ExternalId</x2:XPath>
              <x2:XPath schema="http://www.iai-tech.org/ifcXML/IFC2x3/FINAL"/>
            </x2:Map>
          </xs:appinfo>
          <xs:appinfo source="Header">
            <Mapping xmlns="http://schemas.openxmlformats.org/spreadsheetml/2006/main">UK2012</Mapping>
            <Column xmlns="http://schemas.openxmlformats.org/spreadsheetml/2006/main" number="16">P</Column>
            <Header xmlns="http://schemas.openxmlformats.org/spreadsheetml/2006/main">Description</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/ns1:Facility/Description</x2:XPath>
              <x2:XPath schema="http://www.iai-tech.org/ifcXML/IFC2x3/FINAL"/>
            </x2:Map>
          </xs:appinfo>
          <xs:appinfo source="Header">
            <Mapping xmlns="http://schemas.openxmlformats.org/spreadsheetml/2006/main">UK2012</Mapping>
            <Column xmlns="http://schemas.openxmlformats.org/spreadsheetml/2006/main" number="17">Q</Column>
            <Header xmlns="http://schemas.openxmlformats.org/spreadsheetml/2006/main">ProjectStages</Header>
            <Style xmlns="http://schemas.openxmlformats.org/spreadsheetml/2006/main">optional</Style>
            <Cardinality xmlns="http://schemas.openxmlformats.org/spreadsheetml/2006/main" MaxOccurs="unbounded" Delimiter=";"/>
            <DataValidation xmlns="http://schemas.openxmlformats.org/spreadsheetml/2006/main">
              <Type>List</Type>
              <Value/>
            </DataValidation>
            <x2:Map xmlns:x2="http://schemas.microsoft.com/office/excel/2003/xml">
              <x2:XPath schema="http://cbapoc.azurewebsites.net/schemas/BAMBie">/ns1:Facility/ProjectStages/Name</x2:XPath>
              <x2:XPath schema="http://www.iai-tech.org/ifcXML/IFC2x3/FINAL"/>
            </x2:Map>
            extension
          </xs:appinfo>
          <xs:documentation>Impact is a named economic and environmental measure.</xs:documentation>
        </xs:annotation>
        <xs:complexContent>
          <xs:extension base="bambielite:CobieObject">
            <xs:sequence>
              <xs:element name="Asset" type="bambielite:CobieSingleReferenceObject" minOccurs="0" nillable="true"/>
              <xs:element name="ImpactStage" type="xs:string" minOccurs="1"/>
              <xs:element name="Value" type="xs:string" minOccurs="1"/>
              <xs:element name="ImpactUnit" type="xs:string" minOccurs="1"/>
              <xs:element name="LeadInTime" type="xs:double" minOccurs="0" nillable="true"/>
              <xs:element name="Duration" type="xs:double" minOccurs="0" nillable="true"/>
              <xs:element name="LeadOutTime" type="xs:double" minOccurs="0" nillable="true"/>
              <xs:element name="ProjectStages" type="bambielite:ProjectStageKeys" minOccurs="0" maxOccurs="1"/>
            </xs:sequence>
          </xs:extension>
        </xs:complexContent>
      </xs:complexType>
      <xs:complexType name="ImpactCollection">
        <xs:sequence>
          <xs:element name="Impact" type="bambielite:Impact" maxOccurs="unbounded"/>
        </xs:sequence>
      </xs:complexType>
      <xs:complexType name="Attribute">
        <xs:annotation>
          <xs:appinfo source="Header">
            <Mapping xmlns="http://schemas.openxmlformats.org/spreadsheetml/2006/main">UK2012</Mapping>
            <Column xmlns="http://schemas.openxmlformats.org/spreadsheetml/2006/main" number="1">A</Column>
            <Header xmlns="http://schemas.openxmlformats.org/spreadsheetml/2006/main">Name</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/ns1:Facility/Name</x2:XPath>
              <x2:XPath schema="http://www.iai-tech.org/ifcXML/IFC2x3/FINAL"/>
            </x2:Map>
          </xs:appinfo>
          <xs:appinfo source="Header">
            <Mapping xmlns="http://schemas.openxmlformats.org/spreadsheetml/2006/main">UK2012</Mapping>
            <Column xmlns="http://schemas.openxmlformats.org/spreadsheetml/2006/main" number="2">B</Column>
            <Header xmlns="http://schemas.openxmlformats.org/spreadsheetml/2006/main">CreatedBy</Header>
            <Style xmlns="http://schemas.openxmlformats.org/spreadsheetml/2006/main">Reference</Style>
            <DataValidation xmlns="http://schemas.openxmlformats.org/spreadsheetml/2006/main">
              <Type/>
              <Value/>
            </DataValidation>
            <x2:Map xmlns:x2="http://schemas.microsoft.com/office/excel/2003/xml">
              <x2:XPath schema="http://cbapoc.azurewebsites.net/schemas/BAMBie">/ns1:Facility/CreatedBy/Email</x2:XPath>
              <x2:XPath schema="http://www.iai-tech.org/ifcXML/IFC2x3/FINAL"/>
            </x2:Map>
          </xs:appinfo>
          <xs:appinfo source="Header">
            <Mapping xmlns="http://schemas.openxmlformats.org/spreadsheetml/2006/main">UK2012</Mapping>
            <Column xmlns="http://schemas.openxmlformats.org/spreadsheetml/2006/main" number="3">C</Column>
            <Header xmlns="http://schemas.openxmlformats.org/spreadsheetml/2006/main">CreatedOn</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/ns1:Facility/CreatedOn</x2:XPath>
              <x2:XPath schema="http://www.iai-tech.org/ifcXML/IFC2x3/FINAL"/>
            </x2:Map>
          </xs:appinfo>
          <xs:appinfo source="Header">
            <Mapping xmlns="http://schemas.openxmlformats.org/spreadsheetml/2006/main">UK2012</Mapping>
            <Column xmlns="http://schemas.openxmlformats.org/spreadsheetml/2006/main" number="4">D</Column>
            <Header xmlns="http://schemas.openxmlformats.org/spreadsheetml/2006/main">Category</Header>
            <Style xmlns="http://schemas.openxmlformats.org/spreadsheetml/2006/main">Mandatory</Style>
            <Cardinality xmlns="http://schemas.openxmlformats.org/spreadsheetml/2006/main" MaxOccurs="unbounded" Delimiter=";"/>
            <DataValidation xmlns="http://schemas.openxmlformats.org/spreadsheetml/2006/main">
              <Type>List</Type>
              <Value>PickLists.StageType</Value>
            </DataValidation>
            <x2:Map xmlns:x2="http://schemas.microsoft.com/office/excel/2003/xml">
              <x2:XPath schema="http://cbapoc.azurewebsites.net/schemas/BAMBie">/ns1:Facility/Categories/Category/Code</x2:XPath>
              <x2:XPath schema="http://www.iai-tech.org/ifcXML/IFC2x3/FINAL"/>
            </x2:Map>
          </xs:appinfo>
          <xs:appinfo source="Header">
            <Mapping xmlns="http://schemas.openxmlformats.org/spreadsheetml/2006/main">UK2012</Mapping>
            <Column xmlns="http://schemas.openxmlformats.org/spreadsheetml/2006/main" number="5">E</Column>
            <Header xmlns="http://schemas.openxmlformats.org/spreadsheetml/2006/main">SheetName</Header>
            <Style xmlns="http://schemas.openxmlformats.org/spreadsheetml/2006/main">Mandatory</Style>
            <DataValidation xmlns="http://schemas.openxmlformats.org/spreadsheetml/2006/main">
              <Type>List</Type>
              <Value>PickLists.SheetType</Value>
            </DataValidation>
            <x2:Map xmlns:x2="http://schemas.microsoft.com/office/excel/2003/xml">
              <x2:XPath schema="http://cbapoc.azurewebsites.net/schemas/BAMBie">/ns1:Facility/parent</x2:XPath>
              <x2:XPath schema="http://www.iai-tech.org/ifcXML/IFC2x3/FINAL"/>
            </x2:Map>
          </xs:appinfo>
          <xs:appinfo source="Header">
            <Mapping xmlns="http://schemas.openxmlformats.org/spreadsheetml/2006/main">UK2012</Mapping>
            <Column xmlns="http://schemas.openxmlformats.org/spreadsheetml/2006/main" number="6">F</Column>
            <Header xmlns="http://schemas.openxmlformats.org/spreadsheetml/2006/main">RowName</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/ns1:Facility/parent.Name</x2:XPath>
              <x2:XPath schema="http://www.iai-tech.org/ifcXML/IFC2x3/FINAL"/>
            </x2:Map>
          </xs:appinfo>
          <xs:appinfo source="Header">
            <Mapping xmlns="http://schemas.openxmlformats.org/spreadsheetml/2006/main">UK2012</Mapping>
            <Column xmlns="http://schemas.openxmlformats.org/spreadsheetml/2006/main" number="7">G</Column>
            <Header xmlns="http://schemas.openxmlformats.org/spreadsheetml/2006/main">Value</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/ns1:Facility/Value.Value</x2:XPath>
              <x2:XPath schema="http://www.iai-tech.org/ifcXML/IFC2x3/FINAL"/>
            </x2:Map>
          </xs:appinfo>
          <xs:appinfo source="Header">
            <Mapping xmlns="http://schemas.openxmlformats.org/spreadsheetml/2006/main">UK2012</Mapping>
            <Column xmlns="http://schemas.openxmlformats.org/spreadsheetml/2006/main" number="8">H</Column>
            <Header xmlns="http://schemas.openxmlformats.org/spreadsheetml/2006/main">Unit</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/ns1:Facility/Value.Unit</x2:XPath>
              <x2:XPath schema="http://www.iai-tech.org/ifcXML/IFC2x3/FINAL"/>
            </x2:Map>
          </xs:appinfo>
          <xs:appinfo source="Header">
            <Mapping xmlns="http://schemas.openxmlformats.org/spreadsheetml/2006/main">UK2012</Mapping>
            <Column xmlns="http://schemas.openxmlformats.org/spreadsheetml/2006/main" number="9">I</Column>
            <Header xmlns="http://schemas.openxmlformats.org/spreadsheetml/2006/main">ExtSystem</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/ns1:Facility/ExternalSystem</x2:XPath>
              <x2:XPath schema="http://www.iai-tech.org/ifcXML/IFC2x3/FINAL"/>
            </x2:Map>
          </xs:appinfo>
          <xs:appinfo source="Header">
            <Mapping xmlns="http://schemas.openxmlformats.org/spreadsheetml/2006/main">UK2012</Mapping>
            <Column xmlns="http://schemas.openxmlformats.org/spreadsheetml/2006/main" number="10">J</Column>
            <Header xmlns="http://schemas.openxmlformats.org/spreadsheetml/2006/main">ExtObject</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/ns1:Facility/ExternalEntity</x2:XPath>
              <x2:XPath schema="http://www.iai-tech.org/ifcXML/IFC2x3/FINAL"/>
            </x2:Map>
          </xs:appinfo>
          <xs:appinfo source="Header">
            <Mapping xmlns="http://schemas.openxmlformats.org/spreadsheetml/2006/main">UK2012</Mapping>
            <Column xmlns="http://schemas.openxmlformats.org/spreadsheetml/2006/main" number="11">K</Column>
            <Header xmlns="http://schemas.openxmlformats.org/spreadsheetml/2006/main">ExtIdentifier</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/ns1:Facility/ExternalId</x2:XPath>
              <x2:XPath schema="http://www.iai-tech.org/ifcXML/IFC2x3/FINAL"/>
            </x2:Map>
          </xs:appinfo>
          <xs:appinfo source="Header">
            <Mapping xmlns="http://schemas.openxmlformats.org/spreadsheetml/2006/main">UK2012</Mapping>
            <Column xmlns="http://schemas.openxmlformats.org/spreadsheetml/2006/main" number="12">L</Column>
            <Header xmlns="http://schemas.openxmlformats.org/spreadsheetml/2006/main">Description</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/ns1:Facility/Description</x2:XPath>
              <x2:XPath schema="http://www.iai-tech.org/ifcXML/IFC2x3/FINAL"/>
            </x2:Map>
          </xs:appinfo>
          <xs:appinfo source="Header">
            <Mapping xmlns="http://schemas.openxmlformats.org/spreadsheetml/2006/main">UK2012</Mapping>
            <Column xmlns="http://schemas.openxmlformats.org/spreadsheetml/2006/main" number="13">M</Column>
            <Header xmlns="http://schemas.openxmlformats.org/spreadsheetml/2006/main">AllowedValues</Header>
            <Style xmlns="http://schemas.openxmlformats.org/spreadsheetml/2006/main">optional</Style>
            <Cardinality xmlns="http://schemas.openxmlformats.org/spreadsheetml/2006/main" MaxOccurs="unbounded" Delimiter=";"/>
            <DataValidation xmlns="http://schemas.openxmlformats.org/spreadsheetml/2006/main">
              <Type>List</Type>
              <Value/>
            </DataValidation>
            <x2:Map xmlns:x2="http://schemas.microsoft.com/office/excel/2003/xml">
              <x2:XPath schema="http://cbapoc.azurewebsites.net/schemas/BAMBie">/ns1:Facility/Value.AllowedValuesString</x2:XPath>
              <x2:XPath schema="http://www.iai-tech.org/ifcXML/IFC2x3/FINAL"/>
            </x2:Map>
          </xs:appinfo>
          <xs:appinfo source="Header">
            <Mapping xmlns="http://schemas.openxmlformats.org/spreadsheetml/2006/main">UK2012</Mapping>
            <Column xmlns="http://schemas.openxmlformats.org/spreadsheetml/2006/main" number="14">N</Column>
            <Header xmlns="http://schemas.openxmlformats.org/spreadsheetml/2006/main">ProjectStages</Header>
            <Style xmlns="http://schemas.openxmlformats.org/spreadsheetml/2006/main">optional</Style>
            <Cardinality xmlns="http://schemas.openxmlformats.org/spreadsheetml/2006/main" MaxOccurs="unbounded" Delimiter=";"/>
            <DataValidation xmlns="http://schemas.openxmlformats.org/spreadsheetml/2006/main">
              <Type>List</Type>
              <Value/>
            </DataValidation>
            <x2:Map xmlns:x2="http://schemas.microsoft.com/office/excel/2003/xml">
              <x2:XPath schema="http://cbapoc.azurewebsites.net/schemas/BAMBie">/ns1:Facility/ProjectStages/Name</x2:XPath>
              <x2:XPath schema="http://www.iai-tech.org/ifcXML/IFC2x3/FINAL"/>
            </x2:Map>
            extension
          </xs:appinfo>
          <xs:documentation>Attribute is a named specific characteristic associated to an asset or other information objects.</xs:documentation>
        </xs:annotation>
        <xs:complexContent>
          <xs:extension base="bambielite:CobieObject">
            <xs:sequence>
              <xs:element name="AssetAttributes" type="bambielite:CobieSingleReferenceObject" minOccurs="1" nillable="true"/>
              <xs:element name="AttributeValue" type="bambielite:GeneralAttributeValue" minOccurs="1"/>
              <xs:element name="ProjectStages" type="bambielite:ProjectStageKeys" minOccurs="0" maxOccurs="1"/>
            </xs:sequence>
          </xs:extension>
        </xs:complexContent>
      </xs:complexType>
      <xs:complexType name="AttributeCollection">
        <xs:sequence>
          <xs:element name="Attribute" type="bambielite:Attribute" maxOccurs="unbounded"/>
        </xs:sequence>
      </xs:complexType>
      <xs:complexType name="Document">
        <xs:annotation>
          <xs:appinfo source="Header">
            <Mapping xmlns="http://schemas.openxmlformats.org/spreadsheetml/2006/main">UK2012</Mapping>
            <Column xmlns="http://schemas.openxmlformats.org/spreadsheetml/2006/main" number="1">A</Column>
            <Header xmlns="http://schemas.openxmlformats.org/spreadsheetml/2006/main">Name</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/ns1:Facility/Name</x2:XPath>
              <x2:XPath schema="http://www.iai-tech.org/ifcXML/IFC2x3/FINAL"/>
            </x2:Map>
          </xs:appinfo>
          <xs:appinfo source="Header">
            <Mapping xmlns="http://schemas.openxmlformats.org/spreadsheetml/2006/main">UK2012</Mapping>
            <Column xmlns="http://schemas.openxmlformats.org/spreadsheetml/2006/main" number="2">B</Column>
            <Header xmlns="http://schemas.openxmlformats.org/spreadsheetml/2006/main">CreatedBy</Header>
            <Style xmlns="http://schemas.openxmlformats.org/spreadsheetml/2006/main">Reference</Style>
            <DataValidation xmlns="http://schemas.openxmlformats.org/spreadsheetml/2006/main">
              <Type/>
              <Value/>
            </DataValidation>
            <x2:Map xmlns:x2="http://schemas.microsoft.com/office/excel/2003/xml">
              <x2:XPath schema="http://cbapoc.azurewebsites.net/schemas/BAMBie">/ns1:Facility/CreatedBy/Email</x2:XPath>
              <x2:XPath schema="http://www.iai-tech.org/ifcXML/IFC2x3/FINAL"/>
            </x2:Map>
          </xs:appinfo>
          <xs:appinfo source="Header">
            <Mapping xmlns="http://schemas.openxmlformats.org/spreadsheetml/2006/main">UK2012</Mapping>
            <Column xmlns="http://schemas.openxmlformats.org/spreadsheetml/2006/main" number="3">C</Column>
            <Header xmlns="http://schemas.openxmlformats.org/spreadsheetml/2006/main">CreatedOn</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/ns1:Facility/CreatedOn</x2:XPath>
              <x2:XPath schema="http://www.iai-tech.org/ifcXML/IFC2x3/FINAL"/>
            </x2:Map>
          </xs:appinfo>
          <xs:appinfo source="Header">
            <Mapping xmlns="http://schemas.openxmlformats.org/spreadsheetml/2006/main">UK2012</Mapping>
            <Column xmlns="http://schemas.openxmlformats.org/spreadsheetml/2006/main" number="4">D</Column>
            <Header xmlns="http://schemas.openxmlformats.org/spreadsheetml/2006/main">Category</Header>
            <Style xmlns="http://schemas.openxmlformats.org/spreadsheetml/2006/main">Mandatory</Style>
            <Cardinality xmlns="http://schemas.openxmlformats.org/spreadsheetml/2006/main" MaxOccurs="unbounded" Delimiter=";"/>
            <DataValidation xmlns="http://schemas.openxmlformats.org/spreadsheetml/2006/main">
              <Type>List</Type>
              <Value>PickLists.DocumentType</Value>
            </DataValidation>
            <x2:Map xmlns:x2="http://schemas.microsoft.com/office/excel/2003/xml">
              <x2:XPath schema="http://cbapoc.azurewebsites.net/schemas/BAMBie">/ns1:Facility/Categories/Category/Code</x2:XPath>
              <x2:XPath schema="http://www.iai-tech.org/ifcXML/IFC2x3/FINAL"/>
            </x2:Map>
          </xs:appinfo>
          <xs:appinfo source="Header">
            <Mapping xmlns="http://schemas.openxmlformats.org/spreadsheetml/2006/main">UK2012</Mapping>
            <Column xmlns="http://schemas.openxmlformats.org/spreadsheetml/2006/main" number="5">E</Column>
            <Header xmlns="http://schemas.openxmlformats.org/spreadsheetml/2006/main">ApprovalBy</Header>
            <Style xmlns="http://schemas.openxmlformats.org/spreadsheetml/2006/main">Mandatory</Style>
            <DataValidation xmlns="http://schemas.openxmlformats.org/spreadsheetml/2006/main">
              <Type>List</Type>
              <Value>PickLists.ApprovalBy</Value>
            </DataValidation>
            <x2:Map xmlns:x2="http://schemas.microsoft.com/office/excel/2003/xml">
              <x2:XPath schema="http://cbapoc.azurewebsites.net/schemas/BAMBie">/ns1:Facility/ApprovalBy</x2:XPath>
              <x2:XPath schema="http://www.iai-tech.org/ifcXML/IFC2x3/FINAL"/>
            </x2:Map>
          </xs:appinfo>
          <xs:appinfo source="Header">
            <Mapping xmlns="http://schemas.openxmlformats.org/spreadsheetml/2006/main">UK2012</Mapping>
            <Column xmlns="http://schemas.openxmlformats.org/spreadsheetml/2006/main" number="6">F</Column>
            <Header xmlns="http://schemas.openxmlformats.org/spreadsheetml/2006/main">Stage</Header>
            <Style xmlns="http://schemas.openxmlformats.org/spreadsheetml/2006/main">Mandatory</Style>
            <DataValidation xmlns="http://schemas.openxmlformats.org/spreadsheetml/2006/main">
              <Type>List</Type>
              <Value>PickLists.StageType</Value>
            </DataValidation>
            <x2:Map xmlns:x2="http://schemas.microsoft.com/office/excel/2003/xml">
              <x2:XPath schema="http://cbapoc.azurewebsites.net/schemas/BAMBie">/ns1:Facility/Stage</x2:XPath>
              <x2:XPath schema="http://www.iai-tech.org/ifcXML/IFC2x3/FINAL"/>
            </x2:Map>
          </xs:appinfo>
          <xs:appinfo source="Header">
            <Mapping xmlns="http://schemas.openxmlformats.org/spreadsheetml/2006/main">UK2012</Mapping>
            <Column xmlns="http://schemas.openxmlformats.org/spreadsheetml/2006/main" number="7">G</Column>
            <Header xmlns="http://schemas.openxmlformats.org/spreadsheetml/2006/main">SheetName</Header>
            <Style xmlns="http://schemas.openxmlformats.org/spreadsheetml/2006/main">Mandatory</Style>
            <DataValidation xmlns="http://schemas.openxmlformats.org/spreadsheetml/2006/main">
              <Type>List</Type>
              <Value>PickLists.SheetType</Value>
            </DataValidation>
            <x2:Map xmlns:x2="http://schemas.microsoft.com/office/excel/2003/xml">
              <x2:XPath schema="http://cbapoc.azurewebsites.net/schemas/BAMBie">/ns1:Facility/parent</x2:XPath>
              <x2:XPath schema="http://www.iai-tech.org/ifcXML/IFC2x3/FINAL"/>
            </x2:Map>
          </xs:appinfo>
          <xs:appinfo source="Header">
            <Mapping xmlns="http://schemas.openxmlformats.org/spreadsheetml/2006/main">UK2012</Mapping>
            <Column xmlns="http://schemas.openxmlformats.org/spreadsheetml/2006/main" number="8">H</Column>
            <Header xmlns="http://schemas.openxmlformats.org/spreadsheetml/2006/main">RowName</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/ns1:Facility/parent.Name</x2:XPath>
              <x2:XPath schema="http://www.iai-tech.org/ifcXML/IFC2x3/FINAL"/>
            </x2:Map>
          </xs:appinfo>
          <xs:appinfo source="Header">
            <Mapping xmlns="http://schemas.openxmlformats.org/spreadsheetml/2006/main">UK2012</Mapping>
            <Column xmlns="http://schemas.openxmlformats.org/spreadsheetml/2006/main" number="9">I</Column>
            <Header xmlns="http://schemas.openxmlformats.org/spreadsheetml/2006/main">Directory</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/ns1:Facility/Directory</x2:XPath>
              <x2:XPath schema="http://www.iai-tech.org/ifcXML/IFC2x3/FINAL"/>
            </x2:Map>
          </xs:appinfo>
          <xs:appinfo source="Header">
            <Mapping xmlns="http://schemas.openxmlformats.org/spreadsheetml/2006/main">UK2012</Mapping>
            <Column xmlns="http://schemas.openxmlformats.org/spreadsheetml/2006/main" number="10">J</Column>
            <Header xmlns="http://schemas.openxmlformats.org/spreadsheetml/2006/main">File</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/ns1:Facility/File</x2:XPath>
              <x2:XPath schema="http://www.iai-tech.org/ifcXML/IFC2x3/FINAL"/>
            </x2:Map>
          </xs:appinfo>
          <xs:appinfo source="Header">
            <Mapping xmlns="http://schemas.openxmlformats.org/spreadsheetml/2006/main">UK2012</Mapping>
            <Column xmlns="http://schemas.openxmlformats.org/spreadsheetml/2006/main" number="11">K</Column>
            <Header xmlns="http://schemas.openxmlformats.org/spreadsheetml/2006/main">ExtSystem</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/ns1:Facility/ExternalSystem</x2:XPath>
              <x2:XPath schema="http://www.iai-tech.org/ifcXML/IFC2x3/FINAL"/>
            </x2:Map>
          </xs:appinfo>
          <xs:appinfo source="Header">
            <Mapping xmlns="http://schemas.openxmlformats.org/spreadsheetml/2006/main">UK2012</Mapping>
            <Column xmlns="http://schemas.openxmlformats.org/spreadsheetml/2006/main" number="12">L</Column>
            <Header xmlns="http://schemas.openxmlformats.org/spreadsheetml/2006/main">ExtObject</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/ns1:Facility/ExternalEntity</x2:XPath>
              <x2:XPath schema="http://www.iai-tech.org/ifcXML/IFC2x3/FINAL"/>
            </x2:Map>
          </xs:appinfo>
          <xs:appinfo source="Header">
            <Mapping xmlns="http://schemas.openxmlformats.org/spreadsheetml/2006/main">UK2012</Mapping>
            <Column xmlns="http://schemas.openxmlformats.org/spreadsheetml/2006/main" number="13">M</Column>
            <Header xmlns="http://schemas.openxmlformats.org/spreadsheetml/2006/main">ExtIdentifier</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/ns1:Facility/ExternalId</x2:XPath>
              <x2:XPath schema="http://www.iai-tech.org/ifcXML/IFC2x3/FINAL"/>
            </x2:Map>
          </xs:appinfo>
          <xs:appinfo source="Header">
            <Mapping xmlns="http://schemas.openxmlformats.org/spreadsheetml/2006/main">UK2012</Mapping>
            <Column xmlns="http://schemas.openxmlformats.org/spreadsheetml/2006/main" number="14">N</Column>
            <Header xmlns="http://schemas.openxmlformats.org/spreadsheetml/2006/main">Description</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/ns1:Facility/Description</x2:XPath>
              <x2:XPath schema="http://www.iai-tech.org/ifcXML/IFC2x3/FINAL"/>
            </x2:Map>
          </xs:appinfo>
          <xs:appinfo source="Header">
            <Mapping xmlns="http://schemas.openxmlformats.org/spreadsheetml/2006/main">UK2012</Mapping>
            <Column xmlns="http://schemas.openxmlformats.org/spreadsheetml/2006/main" number="15">O</Column>
            <Header xmlns="http://schemas.openxmlformats.org/spreadsheetml/2006/main">Reference</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/ns1:Facility/Reference</x2:XPath>
              <x2:XPath schema="http://www.iai-tech.org/ifcXML/IFC2x3/FINAL"/>
            </x2:Map>
          </xs:appinfo>
          <xs:appinfo source="Header">
            <Mapping xmlns="http://schemas.openxmlformats.org/spreadsheetml/2006/main">UK2012</Mapping>
            <Column xmlns="http://schemas.openxmlformats.org/spreadsheetml/2006/main" number="16">P</Column>
            <Header xmlns="http://schemas.openxmlformats.org/spreadsheetml/2006/main">ProjectStages</Header>
            <Style xmlns="http://schemas.openxmlformats.org/spreadsheetml/2006/main">optional</Style>
            <Cardinality xmlns="http://schemas.openxmlformats.org/spreadsheetml/2006/main" MaxOccurs="unbounded" Delimiter=";"/>
            <DataValidation xmlns="http://schemas.openxmlformats.org/spreadsheetml/2006/main">
              <Type>List</Type>
              <Value/>
            </DataValidation>
            <x2:Map xmlns:x2="http://schemas.microsoft.com/office/excel/2003/xml">
              <x2:XPath schema="http://cbapoc.azurewebsites.net/schemas/BAMBie">/ns1:Facility/ProjectStages/Name</x2:XPath>
              <x2:XPath schema="http://www.iai-tech.org/ifcXML/IFC2x3/FINAL"/>
            </x2:Map>
            extension
          </xs:appinfo>
          <xs:documentation>Document is a named external document associated to an asset or other information object.</xs:documentation>
        </xs:annotation>
        <xs:complexContent>
          <xs:extension base="bambielite:CobieObject">
            <xs:sequence>
              <xs:element name="AssetDocumentation" type="bambielite:CobieSingleReferenceObject" minOccurs="0" nillable="true"/>
              <xs:element name="ApprovalBy" type="xs:string" minOccurs="1"/>
              <xs:element name="Stage" type="xs:string" minOccurs="1"/>
              <xs:element name="Directory" type="xs:string" minOccurs="1"/>
              <xs:element name="File" type="xs:string" minOccurs="1"/>
              <xs:element name="Reference" type="xs:string" minOccurs="0"/>
              <xs:element name="ProjectStages" type="bambielite:ProjectStageKeys" minOccurs="0" maxOccurs="1"/>
            </xs:sequence>
          </xs:extension>
        </xs:complexContent>
      </xs:complexType>
      <xs:complexType name="DocumentCollection">
        <xs:sequence>
          <xs:element name="Document" type="bambielite:Document" maxOccurs="unbounded"/>
        </xs:sequence>
      </xs:complexType>
      <xs:complexType name="Issue">
        <xs:annotation>
          <xs:appinfo source="Header">
            <Mapping xmlns="http://schemas.openxmlformats.org/spreadsheetml/2006/main">UK2012</Mapping>
            <Column xmlns="http://schemas.openxmlformats.org/spreadsheetml/2006/main" number="1">A</Column>
            <Header xmlns="http://schemas.openxmlformats.org/spreadsheetml/2006/main">Name</Header>
            <styleName xmlns="http://schemas.openxmlformats.org/spreadsheetml/2006/main">required</styleName>
            <dataType xmlns="http://schemas.openxmlformats.org/spreadsheetml/2006/main"/>
            <Validation xmlns="http://schemas.openxmlformats.org/spreadsheetml/2006/main">
              <Header>item</Header>
            </Validation>
            <x2:Map xmlns:x2="http://schemas.microsoft.com/office/excel/2003/xml">
              <x2:XPath schema="http://cbapoc.azurewebsites.net/schemas/BAMBie">/ns1:Facility/Issues/Issue/Hame</x2:XPath>
              <x2:XPath schema="http://www.iai-tech.org/ifcXML/IFC2x3/FINAL"/>
            </x2:Map>
          </xs:appinfo>
          <xs:appinfo source="Header">
            <Mapping xmlns="http://schemas.openxmlformats.org/spreadsheetml/2006/main">UK2012</Mapping>
            <Column xmlns="http://schemas.openxmlformats.org/spreadsheetml/2006/main" number="2">B</Column>
            <Header xmlns="http://schemas.openxmlformats.org/spreadsheetml/2006/main">CreatedBy</Header>
            <Style xmlns="http://schemas.openxmlformats.org/spreadsheetml/2006/main">Reference</Style>
            <DataValidation xmlns="http://schemas.openxmlformats.org/spreadsheetml/2006/main">
              <Type/>
              <Value/>
            </DataValidation>
            <x2:Map xmlns:x2="http://schemas.microsoft.com/office/excel/2003/xml">
              <x2:XPath schema="http://cbapoc.azurewebsites.net/schemas/BAMBie">/ns1:Facility/Issues/Issue/CreatedBy/Email</x2:XPath>
              <x2:XPath schema="http://www.iai-tech.org/ifcXML/IFC2x3/FINAL"/>
            </x2:Map>
          </xs:appinfo>
          <xs:appinfo source="Header">
            <Mapping xmlns="http://schemas.openxmlformats.org/spreadsheetml/2006/main">UK2012</Mapping>
            <Column xmlns="http://schemas.openxmlformats.org/spreadsheetml/2006/main" number="3">C</Column>
            <Header xmlns="http://schemas.openxmlformats.org/spreadsheetml/2006/main">CreatedOn</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/ns1:Facility/Issues/Issue/CreatedOn</x2:XPath>
              <x2:XPath schema="http://www.iai-tech.org/ifcXML/IFC2x3/FINAL"/>
            </x2:Map>
          </xs:appinfo>
          <xs:appinfo source="Header">
            <Mapping xmlns="http://schemas.openxmlformats.org/spreadsheetml/2006/main">UK2012</Mapping>
            <Column xmlns="http://schemas.openxmlformats.org/spreadsheetml/2006/main" number="4">D</Column>
            <Header xmlns="http://schemas.openxmlformats.org/spreadsheetml/2006/main">Type</Header>
            <Style xmlns="http://schemas.openxmlformats.org/spreadsheetml/2006/main">Mandatory</Style>
            <Cardinality xmlns="http://schemas.openxmlformats.org/spreadsheetml/2006/main" MaxOccurs="unbounded" Delimiter=";"/>
            <DataValidation xmlns="http://schemas.openxmlformats.org/spreadsheetml/2006/main">
              <Type>List</Type>
              <Value>PEnum_Issue_Category</Value>
            </DataValidation>
            Categories/Category/Code
          </xs:appinfo>
          <xs:appinfo source="Header">
            <Mapping xmlns="http://schemas.openxmlformats.org/spreadsheetml/2006/main">UK2012</Mapping>
            <Column xmlns="http://schemas.openxmlformats.org/spreadsheetml/2006/main" number="5">E</Column>
            <Header xmlns="http://schemas.openxmlformats.org/spreadsheetml/2006/main">Risk</Header>
            <Style xmlns="http://schemas.openxmlformats.org/spreadsheetml/2006/main">Mandatory</Style>
            <DataValidation xmlns="http://schemas.openxmlformats.org/spreadsheetml/2006/main">
              <Type>List</Type>
              <Value>PickLists.IssueRisk</Value>
            </DataValidation>
            <x2:Map xmlns:x2="http://schemas.microsoft.com/office/excel/2003/xml">
              <x2:XPath schema="http://cbapoc.azurewebsites.net/schemas/BAMBie">/ns1:Facility/Issues/Issue/Risk</x2:XPath>
              <x2:XPath schema="http://www.iai-tech.org/ifcXML/IFC2x3/FINAL"/>
            </x2:Map>
          </xs:appinfo>
          <xs:appinfo source="Header">
            <Mapping xmlns="http://schemas.openxmlformats.org/spreadsheetml/2006/main">UK2012</Mapping>
            <Column xmlns="http://schemas.openxmlformats.org/spreadsheetml/2006/main" number="6">F</Column>
            <Header xmlns="http://schemas.openxmlformats.org/spreadsheetml/2006/main">Chance</Header>
            <Style xmlns="http://schemas.openxmlformats.org/spreadsheetml/2006/main">Mandatory</Style>
            <DataValidation xmlns="http://schemas.openxmlformats.org/spreadsheetml/2006/main">
              <Type>List</Type>
              <Value>PickLists.IssueChance</Value>
            </DataValidation>
            <x2:Map xmlns:x2="http://schemas.microsoft.com/office/excel/2003/xml">
              <x2:XPath schema="http://cbapoc.azurewebsites.net/schemas/BAMBie">/ns1:Facility/Issues/Issue/Chance</x2:XPath>
              <x2:XPath schema="http://www.iai-tech.org/ifcXML/IFC2x3/FINAL"/>
            </x2:Map>
          </xs:appinfo>
          <xs:appinfo source="Header">
            <Mapping xmlns="http://schemas.openxmlformats.org/spreadsheetml/2006/main">UK2012</Mapping>
            <Column xmlns="http://schemas.openxmlformats.org/spreadsheetml/2006/main" number="7">G</Column>
            <Header xmlns="http://schemas.openxmlformats.org/spreadsheetml/2006/main">Impact</Header>
            <Style xmlns="http://schemas.openxmlformats.org/spreadsheetml/2006/main">Mandatory</Style>
            <DataValidation xmlns="http://schemas.openxmlformats.org/spreadsheetml/2006/main">
              <Type>List</Type>
              <Value>PickLists.IssueImpact</Value>
            </DataValidation>
            <x2:Map xmlns:x2="http://schemas.microsoft.com/office/excel/2003/xml">
              <x2:XPath schema="http://cbapoc.azurewebsites.net/schemas/BAMBie">/ns1:Facility/Issues/Issue/Impact</x2:XPath>
              <x2:XPath schema="http://www.iai-tech.org/ifcXML/IFC2x3/FINAL"/>
            </x2:Map>
          </xs:appinfo>
          <xs:appinfo source="Header">
            <Mapping xmlns="http://schemas.openxmlformats.org/spreadsheetml/2006/main">UK2012</Mapping>
            <Column xmlns="http://schemas.openxmlformats.org/spreadsheetml/2006/main" number="8">H</Column>
            SheetName1|required|item|PickLists.SheetType|parent
          </xs:appinfo>
          <xs:appinfo source="Header">
            <Mapping xmlns="http://schemas.openxmlformats.org/spreadsheetml/2006/main">UK2012</Mapping>
            <Column xmlns="http://schemas.openxmlformats.org/spreadsheetml/2006/main" number="9">I</Column>
            RowName1|required|item|-|parent.Name
          </xs:appinfo>
          <xs:appinfo source="Header">
            <Mapping xmlns="http://schemas.openxmlformats.org/spreadsheetml/2006/main">UK2012</Mapping>
            <Column xmlns="http://schemas.openxmlformats.org/spreadsheetml/2006/main" number="10">J</Column>
            SheetName2|required|item|PickLists.SheetType|IssueWith.KeyType
          </xs:appinfo>
          <xs:appinfo source="Header">
            <Mapping xmlns="http://schemas.openxmlformats.org/spreadsheetml/2006/main">UK2012</Mapping>
            <Column xmlns="http://schemas.openxmlformats.org/spreadsheetml/2006/main" number="11">K</Column>
            RowName2|required|item|-|IssueWith.Name
          </xs:appinfo>
          <xs:appinfo source="Header">
            <Mapping xmlns="http://schemas.openxmlformats.org/spreadsheetml/2006/main">UK2012</Mapping>
            <Column xmlns="http://schemas.openxmlformats.org/spreadsheetml/2006/main" number="12">L</Column>
            <Header xmlns="http://schemas.openxmlformats.org/spreadsheetml/2006/main">Description</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/ns1:Facility/Issues/Issue/Description</x2:XPath>
              <x2:XPath schema="http://www.iai-tech.org/ifcXML/IFC2x3/FINAL"/>
            </x2:Map>
          </xs:appinfo>
          <xs:appinfo source="Header">
            <Mapping xmlns="http://schemas.openxmlformats.org/spreadsheetml/2006/main">UK2012</Mapping>
            <Column xmlns="http://schemas.openxmlformats.org/spreadsheetml/2006/main" number="13">M</Column>
            <Header xmlns="http://schemas.openxmlformats.org/spreadsheetml/2006/main">Owner</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/ns1:Facility/Issues/Issue/Owner/Email</x2:XPath>
              <x2:XPath schema="http://www.iai-tech.org/ifcXML/IFC2x3/FINAL"/>
            </x2:Map>
          </xs:appinfo>
          <xs:appinfo source="Header">
            <Mapping xmlns="http://schemas.openxmlformats.org/spreadsheetml/2006/main">UK2012</Mapping>
            <Column xmlns="http://schemas.openxmlformats.org/spreadsheetml/2006/main" number="14">N</Column>
            <Header xmlns="http://schemas.openxmlformats.org/spreadsheetml/2006/main">Mitigation</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/ns1:Facility/Issues/Issue/Mitigation</x2:XPath>
              <x2:XPath schema="http://www.iai-tech.org/ifcXML/IFC2x3/FINAL"/>
            </x2:Map>
          </xs:appinfo>
          <xs:appinfo source="Header">
            <Mapping xmlns="http://schemas.openxmlformats.org/spreadsheetml/2006/main">UK2012</Mapping>
            <Column xmlns="http://schemas.openxmlformats.org/spreadsheetml/2006/main" number="15">O</Column>
            <Header xmlns="http://schemas.openxmlformats.org/spreadsheetml/2006/main">ExtSystem</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/ns1:Facility/Issues/Issue/ExternalSystem</x2:XPath>
              <x2:XPath schema="http://www.iai-tech.org/ifcXML/IFC2x3/FINAL"/>
            </x2:Map>
          </xs:appinfo>
          <xs:appinfo source="Header">
            <Mapping xmlns="http://schemas.openxmlformats.org/spreadsheetml/2006/main">UK2012</Mapping>
            <Column xmlns="http://schemas.openxmlformats.org/spreadsheetml/2006/main" number="16">P</Column>
            <Header xmlns="http://schemas.openxmlformats.org/spreadsheetml/2006/main">ExtObject</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/ns1:Facility/Issues/Issue/ExternalEntity</x2:XPath>
              <x2:XPath schema="http://www.iai-tech.org/ifcXML/IFC2x3/FINAL"/>
            </x2:Map>
          </xs:appinfo>
          <xs:appinfo source="Header">
            <Mapping xmlns="http://schemas.openxmlformats.org/spreadsheetml/2006/main">UK2012</Mapping>
            <Column xmlns="http://schemas.openxmlformats.org/spreadsheetml/2006/main" number="17">Q</Column>
            <Header xmlns="http://schemas.openxmlformats.org/spreadsheetml/2006/main">ExtIdentifier</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/ns1:Facility/Issues/Issue/ExternalId</x2:XPath>
              <x2:XPath schema="http://www.iai-tech.org/ifcXML/IFC2x3/FINAL"/>
            </x2:Map>
          </xs:appinfo>
          <xs:appinfo source="Header">
            <Mapping xmlns="http://schemas.openxmlformats.org/spreadsheetml/2006/main">UK2012</Mapping>
            <Column xmlns="http://schemas.openxmlformats.org/spreadsheetml/2006/main" number="18">R</Column>
            <Header xmlns="http://schemas.openxmlformats.org/spreadsheetml/2006/main">ProjectStages</Header>
            <Style xmlns="http://schemas.openxmlformats.org/spreadsheetml/2006/main">optional</Style>
            <Cardinality xmlns="http://schemas.openxmlformats.org/spreadsheetml/2006/main" MaxOccurs="unbounded" Delimiter=";"/>
            <DataValidation xmlns="http://schemas.openxmlformats.org/spreadsheetml/2006/main">
              <Type>List</Type>
              <Value/>
            </DataValidation>
            <x2:Map xmlns:x2="http://schemas.microsoft.com/office/excel/2003/xml">
              <x2:XPath schema="http://cbapoc.azurewebsites.net/schemas/BAMBie">/ns1:Facility/Issues/Issue/ProjectStages/Name</x2:XPath>
              <x2:XPath schema="http://www.iai-tech.org/ifcXML/IFC2x3/FINAL"/>
            </x2:Map>
            extension
          </xs:appinfo>
          <xs:documentation xml:lang="en">Issue is a named deficiency in the information or risk associated to the assets or other information objects.</xs:documentation>
        </xs:annotation>
        <xs:complexContent>
          <xs:extension base="bambielite:CobieObject">
            <xs:sequence>
              <xs:element name="Risk" type="xs:string" minOccurs="1"/>
              <xs:element name="Chance" type="xs:string" minOccurs="1"/>
              <xs:element name="Impact" type="xs:string" minOccurs="1"/>
              <xs:element name="Owner" type="bambielite:ContactKey" minOccurs="1"/>
              <xs:element name="Mitigation" type="xs:string" minOccurs="1"/>
              <xs:element name="Parent" type="bambielite:EntityKey" minOccurs="1"/>
              <xs:element name="IssueWith" type="bambielite:EntityKey" minOccurs="1"/>
            </xs:sequence>
          </xs:extension>
        </xs:complexContent>
      </xs:complexType>
      <xs:complexType name="IssueCollection">
        <xs:sequence>
          <xs:element name="Issue" type="bambielite:Issue" maxOccurs="unbounded"/>
        </xs:sequence>
      </xs:complexType>
      <xs:complexType name="Representation">
        <xs:annotation>
          <xs:appinfo source="Header">
            <Mapping xmlns="http://schemas.openxmlformats.org/spreadsheetml/2006/main">UK2012</Mapping>
            <Column xmlns="http://schemas.openxmlformats.org/spreadsheetml/2006/main" number="1">A</Column>
            <Header xmlns="http://schemas.openxmlformats.org/spreadsheetml/2006/main">Name</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/ns1:Facility/Name</x2:XPath>
              <x2:XPath schema="http://www.iai-tech.org/ifcXML/IFC2x3/FINAL"/>
            </x2:Map>
          </xs:appinfo>
          <xs:appinfo source="Header">
            <Mapping xmlns="http://schemas.openxmlformats.org/spreadsheetml/2006/main">UK2012</Mapping>
            <Column xmlns="http://schemas.openxmlformats.org/spreadsheetml/2006/main" number="2">B</Column>
            <Header xmlns="http://schemas.openxmlformats.org/spreadsheetml/2006/main">CreatedBy</Header>
            <Style xmlns="http://schemas.openxmlformats.org/spreadsheetml/2006/main">Reference</Style>
            <DataValidation xmlns="http://schemas.openxmlformats.org/spreadsheetml/2006/main">
              <Type/>
              <Value/>
            </DataValidation>
            <x2:Map xmlns:x2="http://schemas.microsoft.com/office/excel/2003/xml">
              <x2:XPath schema="http://cbapoc.azurewebsites.net/schemas/BAMBie">/ns1:Facility/CreatedBy/Email</x2:XPath>
              <x2:XPath schema="http://www.iai-tech.org/ifcXML/IFC2x3/FINAL"/>
            </x2:Map>
          </xs:appinfo>
          <xs:appinfo source="Header">
            <Mapping xmlns="http://schemas.openxmlformats.org/spreadsheetml/2006/main">UK2012</Mapping>
            <Column xmlns="http://schemas.openxmlformats.org/spreadsheetml/2006/main" number="3">C</Column>
            <Header xmlns="http://schemas.openxmlformats.org/spreadsheetml/2006/main">CreatedOn</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/ns1:Facility/CreatedOn</x2:XPath>
              <x2:XPath schema="http://www.iai-tech.org/ifcXML/IFC2x3/FINAL"/>
            </x2:Map>
          </xs:appinfo>
          <xs:appinfo source="Header">
            <Mapping xmlns="http://schemas.openxmlformats.org/spreadsheetml/2006/main">UK2012</Mapping>
            <Column xmlns="http://schemas.openxmlformats.org/spreadsheetml/2006/main" number="4">D</Column>
            <Header xmlns="http://schemas.openxmlformats.org/spreadsheetml/2006/main">Category</Header>
            <Style xmlns="http://schemas.openxmlformats.org/spreadsheetml/2006/main">Mandatory</Style>
            <Cardinality xmlns="http://schemas.openxmlformats.org/spreadsheetml/2006/main" MaxOccurs="unbounded" Delimiter=";"/>
            <DataValidation xmlns="http://schemas.openxmlformats.org/spreadsheetml/2006/main">
              <Type>List</Type>
              <Value>PickLists.CoordinateType</Value>
            </DataValidation>
            <x2:Map xmlns:x2="http://schemas.microsoft.com/office/excel/2003/xml">
              <x2:XPath schema="http://cbapoc.azurewebsites.net/schemas/BAMBie">/ns1:Facility/Categories/Category/Code</x2:XPath>
              <x2:XPath schema="http://www.iai-tech.org/ifcXML/IFC2x3/FINAL"/>
            </x2:Map>
          </xs:appinfo>
          <xs:appinfo source="Header">
            <Mapping xmlns="http://schemas.openxmlformats.org/spreadsheetml/2006/main">UK2012</Mapping>
            <Column xmlns="http://schemas.openxmlformats.org/spreadsheetml/2006/main" number="5">E</Column>
            <Header xmlns="http://schemas.openxmlformats.org/spreadsheetml/2006/main">SheetName</Header>
            <Style xmlns="http://schemas.openxmlformats.org/spreadsheetml/2006/main">Mandatory</Style>
            <DataValidation xmlns="http://schemas.openxmlformats.org/spreadsheetml/2006/main">
              <Type>List</Type>
              <Value>PickLists.CoordinateSheet</Value>
            </DataValidation>
            <x2:Map xmlns:x2="http://schemas.microsoft.com/office/excel/2003/xml">
              <x2:XPath schema="http://cbapoc.azurewebsites.net/schemas/BAMBie">/ns1:Facility/parent</x2:XPath>
              <x2:XPath schema="http://www.iai-tech.org/ifcXML/IFC2x3/FINAL"/>
            </x2:Map>
          </xs:appinfo>
          <xs:appinfo source="Header">
            <Mapping xmlns="http://schemas.openxmlformats.org/spreadsheetml/2006/main">UK2012</Mapping>
            <Column xmlns="http://schemas.openxmlformats.org/spreadsheetml/2006/main" number="6">F</Column>
            <Header xmlns="http://schemas.openxmlformats.org/spreadsheetml/2006/main">RowName</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/ns1:Facility/parent.Name</x2:XPath>
              <x2:XPath schema="http://www.iai-tech.org/ifcXML/IFC2x3/FINAL"/>
            </x2:Map>
          </xs:appinfo>
          <xs:appinfo source="Header">
            <Mapping xmlns="http://schemas.openxmlformats.org/spreadsheetml/2006/main">UK2012</Mapping>
            <Column xmlns="http://schemas.openxmlformats.org/spreadsheetml/2006/main" number="7">G</Column>
            <Header xmlns="http://schemas.openxmlformats.org/spreadsheetml/2006/main">CoordinateXAxis</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/ns1:Facility/X</x2:XPath>
              <x2:XPath schema="http://www.iai-tech.org/ifcXML/IFC2x3/FINAL"/>
            </x2:Map>
          </xs:appinfo>
          <xs:appinfo source="Header">
            <Mapping xmlns="http://schemas.openxmlformats.org/spreadsheetml/2006/main">UK2012</Mapping>
            <Column xmlns="http://schemas.openxmlformats.org/spreadsheetml/2006/main" number="8">H</Column>
            <Header xmlns="http://schemas.openxmlformats.org/spreadsheetml/2006/main">CoordinateYAxis</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/ns1:Facility/Y</x2:XPath>
              <x2:XPath schema="http://www.iai-tech.org/ifcXML/IFC2x3/FINAL"/>
            </x2:Map>
          </xs:appinfo>
          <xs:appinfo source="Header">
            <Mapping xmlns="http://schemas.openxmlformats.org/spreadsheetml/2006/main">UK2012</Mapping>
            <Column xmlns="http://schemas.openxmlformats.org/spreadsheetml/2006/main" number="9">I</Column>
            <Header xmlns="http://schemas.openxmlformats.org/spreadsheetml/2006/main">CoordinateZAxis</Header>
            <Style xmlns="http://schemas.openxmlformats.org/spreadsheetml/2006/main">Mandatory</Style>
            <DataValidation xmlns="http://schemas.openxmlformats.org/spreadsheetml/2006/main">
              <Type/>
              <Value/>
            </DataValidation>
            <x2:Map xmlns:x2="http://schemas.microsoft.com/office/excel/2003/xml">
              <x2:XPath schema="http://cbapoc.azurewebsites.net/schemas/BAMBie">/ns1:Facility/Z</x2:XPath>
              <x2:XPath schema="http://www.iai-tech.org/ifcXML/IFC2x3/FINAL"/>
            </x2:Map>
          </xs:appinfo>
          <xs:appinfo source="Header">
            <Mapping xmlns="http://schemas.openxmlformats.org/spreadsheetml/2006/main">UK2012</Mapping>
            <Column xmlns="http://schemas.openxmlformats.org/spreadsheetml/2006/main" number="10">J</Column>
            <Header xmlns="http://schemas.openxmlformats.org/spreadsheetml/2006/main">ExtSystem</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/ns1:Facility/ExternalSystem</x2:XPath>
              <x2:XPath schema="http://www.iai-tech.org/ifcXML/IFC2x3/FINAL"/>
            </x2:Map>
          </xs:appinfo>
          <xs:appinfo source="Header">
            <Mapping xmlns="http://schemas.openxmlformats.org/spreadsheetml/2006/main">UK2012</Mapping>
            <Column xmlns="http://schemas.openxmlformats.org/spreadsheetml/2006/main" number="11">K</Column>
            <Header xmlns="http://schemas.openxmlformats.org/spreadsheetml/2006/main">ExtObject</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/ns1:Facility/ExternalEntity</x2:XPath>
              <x2:XPath schema="http://www.iai-tech.org/ifcXML/IFC2x3/FINAL"/>
            </x2:Map>
          </xs:appinfo>
          <xs:appinfo source="Header">
            <Mapping xmlns="http://schemas.openxmlformats.org/spreadsheetml/2006/main">UK2012</Mapping>
            <Column xmlns="http://schemas.openxmlformats.org/spreadsheetml/2006/main" number="12">L</Column>
            <Header xmlns="http://schemas.openxmlformats.org/spreadsheetml/2006/main">ExtIdentifier</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/ns1:Facility/ExternalId</x2:XPath>
              <x2:XPath schema="http://www.iai-tech.org/ifcXML/IFC2x3/FINAL"/>
            </x2:Map>
          </xs:appinfo>
          <xs:appinfo source="Header">
            <Mapping xmlns="http://schemas.openxmlformats.org/spreadsheetml/2006/main">UK2012</Mapping>
            <Column xmlns="http://schemas.openxmlformats.org/spreadsheetml/2006/main" number="13">M</Column>
            <Header xmlns="http://schemas.openxmlformats.org/spreadsheetml/2006/main">ClockwiseRotation</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/ns1:Facility/Roll</x2:XPath>
              <x2:XPath schema="http://www.iai-tech.org/ifcXML/IFC2x3/FINAL"/>
            </x2:Map>
          </xs:appinfo>
          <xs:appinfo source="Header">
            <Mapping xmlns="http://schemas.openxmlformats.org/spreadsheetml/2006/main">UK2012</Mapping>
            <Column xmlns="http://schemas.openxmlformats.org/spreadsheetml/2006/main" number="14">N</Column>
            <Header xmlns="http://schemas.openxmlformats.org/spreadsheetml/2006/main">ElevationalRotation</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/ns1:Facility/Pitch</x2:XPath>
              <x2:XPath schema="http://www.iai-tech.org/ifcXML/IFC2x3/FINAL"/>
            </x2:Map>
          </xs:appinfo>
          <xs:appinfo source="Header">
            <Mapping xmlns="http://schemas.openxmlformats.org/spreadsheetml/2006/main">UK2012</Mapping>
            <Column xmlns="http://schemas.openxmlformats.org/spreadsheetml/2006/main" number="15">O</Column>
            <Header xmlns="http://schemas.openxmlformats.org/spreadsheetml/2006/main">YawRotation</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/ns1:Facility/Yaw</x2:XPath>
              <x2:XPath schema="http://www.iai-tech.org/ifcXML/IFC2x3/FINAL"/>
            </x2:Map>
          </xs:appinfo>
          <xs:appinfo source="Header">
            <Mapping xmlns="http://schemas.openxmlformats.org/spreadsheetml/2006/main">UK2012</Mapping>
            <Column xmlns="http://schemas.openxmlformats.org/spreadsheetml/2006/main" number="16">P</Column>
            <Header xmlns="http://schemas.openxmlformats.org/spreadsheetml/2006/main">RelativeTo</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/ns1:Facility/RelativeTo</x2:XPath>
              <x2:XPath schema="http://www.iai-tech.org/ifcXML/IFC2x3/FINAL"/>
            </x2:Map>
          </xs:appinfo>
          <xs:appinfo source="Header">
            <Mapping xmlns="http://schemas.openxmlformats.org/spreadsheetml/2006/main">UK2012</Mapping>
            <Column xmlns="http://schemas.openxmlformats.org/spreadsheetml/2006/main" number="17">Q</Column>
            <Header xmlns="http://schemas.openxmlformats.org/spreadsheetml/2006/main">LRM</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/ns1:Facility/LRM</x2:XPath>
              <x2:XPath schema="http://www.iai-tech.org/ifcXML/IFC2x3/FINAL"/>
            </x2:Map>
          </xs:appinfo>
          <xs:appinfo source="Header">
            <Mapping xmlns="http://schemas.openxmlformats.org/spreadsheetml/2006/main">UK2012</Mapping>
            <Column xmlns="http://schemas.openxmlformats.org/spreadsheetml/2006/main" number="18">R</Column>
            <Header xmlns="http://schemas.openxmlformats.org/spreadsheetml/2006/main">SizeX</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/ns1:Facility/SizeX</x2:XPath>
              <x2:XPath schema="http://www.iai-tech.org/ifcXML/IFC2x3/FINAL"/>
            </x2:Map>
            extension
          </xs:appinfo>
          <xs:appinfo source="Header">
            <Mapping xmlns="http://schemas.openxmlformats.org/spreadsheetml/2006/main">UK2012</Mapping>
            <Column xmlns="http://schemas.openxmlformats.org/spreadsheetml/2006/main" number="19">S</Column>
            <Header xmlns="http://schemas.openxmlformats.org/spreadsheetml/2006/main">SizeY</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/ns1:Facility/SizeY</x2:XPath>
              <x2:XPath schema="http://www.iai-tech.org/ifcXML/IFC2x3/FINAL"/>
            </x2:Map>
            extension
          </xs:appinfo>
          <xs:appinfo source="Header">
            <Mapping xmlns="http://schemas.openxmlformats.org/spreadsheetml/2006/main">UK2012</Mapping>
            <Column xmlns="http://schemas.openxmlformats.org/spreadsheetml/2006/main" number="20">T</Column>
            <Header xmlns="http://schemas.openxmlformats.org/spreadsheetml/2006/main">SizeZ</Header>
            <Style xmlns="http://schemas.openxmlformats.org/spreadsheetml/2006/main">optional</Style>
            <DataValidation xmlns="http://schemas.openxmlformats.org/spreadsheetml/2006/main">
              <Type/>
              <Value/>
            </DataValidation>
            <x2:Map xmlns:x2="http://schemas.microsoft.com/office/excel/2003/xml">
              <x2:XPath schema="http://cbapoc.azurewebsites.net/schemas/BAMBie">/ns1:Facility/SizeZ</x2:XPath>
              <x2:XPath schema="http://www.iai-tech.org/ifcXML/IFC2x3/FINAL"/>
            </x2:Map>
            extension
          </xs:appinfo>
          <xs:appinfo source="Header">
            <Mapping xmlns="http://schemas.openxmlformats.org/spreadsheetml/2006/main">UK2012</Mapping>
            <Column xmlns="http://schemas.openxmlformats.org/spreadsheetml/2006/main" number="21">U</Column>
            <Header xmlns="http://schemas.openxmlformats.org/spreadsheetml/2006/main">ProjectStages</Header>
            <Style xmlns="http://schemas.openxmlformats.org/spreadsheetml/2006/main">optional</Style>
            <Cardinality xmlns="http://schemas.openxmlformats.org/spreadsheetml/2006/main" MaxOccurs="unbounded" Delimiter=";"/>
            <DataValidation xmlns="http://schemas.openxmlformats.org/spreadsheetml/2006/main">
              <Type>List</Type>
              <Value/>
            </DataValidation>
            <x2:Map xmlns:x2="http://schemas.microsoft.com/office/excel/2003/xml">
              <x2:XPath schema="http://cbapoc.azurewebsites.net/schemas/BAMBie">/ns1:Facility/ProjectStages/Name</x2:XPath>
              <x2:XPath schema="http://www.iai-tech.org/ifcXML/IFC2x3/FINAL"/>
            </x2:Map>
            extension
          </xs:appinfo>
          <xs:documentation>Representation (Coordinate) is a named position associated to Facility, Floor (region), Space (location), Component or Assembly.</xs:documentation>
        </xs:annotation>
        <xs:complexContent>
          <xs:extension base="bambielite:CobieObject">
            <xs:sequence>
              <xs:element name="Asset" type="bambielite:CobieSpatialReferenceObject" minOccurs="0" nillable="true"/>
              <xs:element name="X" type="xs:double" minOccurs="1" nillable="true"/>
              <xs:element name="Y" type="xs:double" minOccurs="1" nillable="true"/>
              <xs:element name="Z" type="xs:double" minOccurs="1" nillable="true"/>
              <xs:element name="SizeX" type="xs:double" minOccurs="0" nillable="true"/>
              <xs:element name="SizeY" type="xs:double" minOccurs="0" nillable="true"/>
              <xs:element name="SizeZ" type="xs:double" minOccurs="0" nillable="true"/>
              <xs:element name="Yaw" type="xs:double" minOccurs="1" nillable="true"/>
              <xs:element name="Pitch" type="xs:double" minOccurs="1" nillable="true"/>
              <xs:element name="Roll" type="xs:double" minOccurs="1" nillable="true"/>
              <xs:element name="RelativeTo" type="xs:string" minOccurs="0" nillable="true">
                <xs:annotation>
                  <xs:documentation>(BS 1192-4) This refers to the name of earlier points. This allows relative placements of Coordinates to be explicitly documented. This overrides the default placement of Components relative to Spaces (locations), of Spaces (locations) relative to Floors (regions) and Floors (regions) relative to the Facility.</xs:documentation>
                </xs:annotation>
              </xs:element>
              <xs:element name="LRM" type="xs:string" minOccurs="0">
                <xs:annotation>
                  <xs:documentation>(BS 1192-4) Linear Referencing Method</xs:documentation>
                </xs:annotation>
              </xs:element>
            </xs:sequence>
          </xs:extension>
        </xs:complexContent>
      </xs:complexType>
      <xs:complexType name="RepresentationCollection">
        <xs:sequence>
          <xs:element name="Representation" type="bambielite:Representation" minOccurs="0" maxOccurs="unbounded"/>
        </xs:sequence>
      </xs:complexType>
      <xs:complexType name="ProjectStage">
        <xs:annotation>
          <xs:appinfo source="parent">
            <x2:Map xmlns:x2="http://schemas.microsoft.com/office/excel/2003/xml">
              <x2:XPath schema="http://cbapoc.azurewebsites.net/schemas/BAMBie">/ns1:Facility</x2:XPath>
              <x2:XPath schema="http://www.iai-tech.org/ifcXML/IFC2x3/FINAL"/>
            </x2:Map>
          </xs:appinfo>
          <xs:appinfo source="Header">
            <Mapping xmlns="http://schemas.openxmlformats.org/spreadsheetml/2006/main">UK2012</Mapping>
            <Column xmlns="http://schemas.openxmlformats.org/spreadsheetml/2006/main" number="1">A</Column>
            Name|required|item|-|Name
          </xs:appinfo>
          <xs:appinfo source="Header">
            <Mapping xmlns="http://schemas.openxmlformats.org/spreadsheetml/2006/main">UK2012</Mapping>
            <Column xmlns="http://schemas.openxmlformats.org/spreadsheetml/2006/main" number="2">B</Column>
            CreatedBy|required|item|-|CreatedBy/Email
          </xs:appinfo>
          <xs:appinfo source="Header">
            <Mapping xmlns="http://schemas.openxmlformats.org/spreadsheetml/2006/main">UK2012</Mapping>
            <Column xmlns="http://schemas.openxmlformats.org/spreadsheetml/2006/main" number="3">C</Column>
            CreatedOn|required|item|-|CreatedOn
          </xs:appinfo>
          <xs:appinfo source="Header">
            <Mapping xmlns="http://schemas.openxmlformats.org/spreadsheetml/2006/main">UK2012</Mapping>
            <Column xmlns="http://schemas.openxmlformats.org/spreadsheetml/2006/main" number="4">D</Column>
            Category|required|list|PickLists.Category-ProjectStage|Categories/Category/Code
          </xs:appinfo>
          <xs:appinfo source="Header">
            <Mapping xmlns="http://schemas.openxmlformats.org/spreadsheetml/2006/main">UK2012</Mapping>
            <Column xmlns="http://schemas.openxmlformats.org/spreadsheetml/2006/main" number="5">E</Column>
            Description|optional|item|-|Description
          </xs:appinfo>
          <xs:appinfo source="Header">
            <Mapping xmlns="http://schemas.openxmlformats.org/spreadsheetml/2006/main">UK2012</Mapping>
            <Column xmlns="http://schemas.openxmlformats.org/spreadsheetml/2006/main" number="6">F</Column>
            ExtSystem|optional|item|-|ExternalSystem
          </xs:appinfo>
          <xs:appinfo source="Header">
            <Mapping xmlns="http://schemas.openxmlformats.org/spreadsheetml/2006/main">UK2012</Mapping>
            <Column xmlns="http://schemas.openxmlformats.org/spreadsheetml/2006/main" number="7">G</Column>
            ExtObject|optional|item|-|ExternalEntity
          </xs:appinfo>
          <xs:appinfo source="Header">
            <Mapping xmlns="http://schemas.openxmlformats.org/spreadsheetml/2006/main">UK2012</Mapping>
            <Column xmlns="http://schemas.openxmlformats.org/spreadsheetml/2006/main" number="8">H</Column>
            ExtIdentifier|optional|item|-|ExternalId
          </xs:appinfo>
          <xs:appinfo source="Header">
            <Mapping xmlns="http://schemas.openxmlformats.org/spreadsheetml/2006/main">UK2012</Mapping>
            <Column xmlns="http://schemas.openxmlformats.org/spreadsheetml/2006/main" number="9">I</Column>
            Start|optional|item|-|Start
          </xs:appinfo>
          <xs:appinfo source="Header">
            <Mapping xmlns="http://schemas.openxmlformats.org/spreadsheetml/2006/main">UK2012</Mapping>
            <Column xmlns="http://schemas.openxmlformats.org/spreadsheetml/2006/main" number="10">J</Column>
            End|optional|item|-|End
          </xs:appinfo>
        </xs:annotation>
        <xs:complexContent>
          <xs:extension base="bambielite:CobieObject">
            <xs:sequence>
              <xs:element name="Start" type="xs:date" minOccurs="0" nillable="true"/>
              <xs:element name="End" type="xs:date" minOccurs="0" nillable="true"/>
            </xs:sequence>
          </xs:extension>
        </xs:complexContent>
      </xs:complexType>
      <xs:complexType name="ProjectStageCollection">
        <xs:sequence>
          <xs:element name="ProjectStage" type="bambielite:ProjectStage" minOccurs="0" maxOccurs="unbounded"/>
        </xs:sequence>
      </xs:complexType>
      <xs:complexType name="ProjectStageKey">
        <xs:sequence>
          <xs:element name="Name" type="xs:string" minOccurs="1" maxOccurs="1"/>
        </xs:sequence>
      </xs:complexType>
      <xs:complexType name="ProjectStageKeys">
        <xs:sequence>
          <xs:element name="Name" type="bambielite:delimiter" minOccurs="0" maxOccurs="1"/>
        </xs:sequence>
      </xs:complexType>
      <xs:complexType name="ProjectStageKeyCollection">
        <xs:sequence>
          <xs:element name="ProjectStageKey" type="bambielite:ProjectStageKey" minOccurs="0" maxOccurs="1"/>
        </xs:sequence>
      </xs:complexType>
      <xs:complexType name="Metadata">
        <xs:annotation>
          <xs:appinfo source="Worksheet">
            <Mapping xmlns="http://schemas.openxmlformats.org/spreadsheetml/2006/main">UK2012</Mapping>
            <x2:Map xmlns:x2="http://schemas.microsoft.com/office/excel/2003/xml">
              <x2:XPath schema="http://cbapoc.azurewebsites.net/schemas/BAMBie">/ns1:Facility/Metadata/</x2:XPath>
              <x2:XPath schema="http://www.iai-tech.org/ifcXML/IFC2x3/FINAL"/>
            </x2:Map>
          </xs:appinfo>
          <xs:appinfo source="Header">
            <Mapping xmlns="http://schemas.openxmlformats.org/spreadsheetml/2006/main">UK2012</Mapping>
            1|Title|optional|item|-|
            <x2:XPath xmlns:x2="http://schemas.microsoft.com/office/excel/2003/xml" schema="http://www.iai-tech.org/ifcXML/IFC2x3/FINAL">/ns1:Facility/Metadata/Title</x2:XPath>
          </xs:appinfo>
          <xs:appinfo source="Header">
            <Mapping xmlns="http://schemas.openxmlformats.org/spreadsheetml/2006/main">UK2012</Mapping>
            2|Version|optional|item|-|
            <x2:XPath xmlns:x2="http://schemas.microsoft.com/office/excel/2003/xml" schema="http://www.iai-tech.org/ifcXML/IFC2x3/FINAL">/ns1:Facility/Metadata/Version</x2:XPath>
          </xs:appinfo>
          <xs:appinfo source="Header">
            <Mapping xmlns="http://schemas.openxmlformats.org/spreadsheetml/2006/main">UK2012</Mapping>
            3|Release|optional|item|-|
            <x2:XPath xmlns:x2="http://schemas.microsoft.com/office/excel/2003/xml" schema="http://www.iai-tech.org/ifcXML/IFC2x3/FINAL">/ns1:Facility/Metadata/Release</x2:XPath>
          </xs:appinfo>
          <xs:appinfo source="Header">
            <Mapping xmlns="http://schemas.openxmlformats.org/spreadsheetml/2006/main">UK2012</Mapping>
            4|Status|optional|item|-|
            <x2:XPath xmlns:x2="http://schemas.microsoft.com/office/excel/2003/xml" schema="http://www.iai-tech.org/ifcXML/IFC2x3/FINAL">/ns1:Facility/Metadata/Status</x2:XPath>
          </xs:appinfo>
          <xs:appinfo source="Header">
            <Mapping xmlns="http://schemas.openxmlformats.org/spreadsheetml/2006/main">UK2012</Mapping>
            5|Region|optional|item|-|
            <x2:XPath xmlns:x2="http://schemas.microsoft.com/office/excel/2003/xml" schema="http://www.iai-tech.org/ifcXML/IFC2x3/FINAL">/ns1:Facility/Metadata/Region</x2:XPath>
          </xs:appinfo>
          <xs:documentation>This object contains metadata about the COBie like its version, target region or status of the data.</xs:documentation>
        </xs:annotation>
        <xs:sequence>
          <xs:element name="Title" type="xs:string" default="BAMBie"/>
          <xs:element name="Version" type="xs:string" default="2"/>
          <xs:element name="Release" type="xs:string" default="4"/>
          <xs:element name="Status" type="xs:string" default="ifc2x3"/>
          <xs:element name="Region" type="xs:string" default="EN-EU"/>
          <xs:element name="Purpose" type="xs:string" default="WIP"/>
          <xs:element name="Outline" type="xs:string" default="..."/>
          <xs:element name="PickListsSystem" type="xs:string" default="Uniclass2015"/>
          <xs:element name="RatioTable">
            <xs:complexType>
              <xs:sequence>
                <xs:element name="Table" maxOccurs="unbounded">
                  <xs:complexType>
                    <xs:sequence>
                      <xs:element name="Phase" type="xs:string" default="All Phases"/>
                      <xs:element name="TableID" type="xs:string" default="1"/>
                      <xs:element name="Sheet" type="xs:string" default="Facility"/>
                      <xs:element name="From" type="xs:date"/>
                      <xs:element name="Till" type="xs:date"/>
                      <xs:element name="Count" type="xs:integer" default="1"/>
                      <xs:element name="Ratio" type="xs:decimal"/>
                      <xs:element name="Key" type="xs:string"/>
                      <xs:element name="Description" type="xs:string"/>
                    </xs:sequence>
                  </xs:complexType>
                </xs:element>
              </xs:sequence>
            </xs:complexType>
          </xs:element>
        </xs:sequence>
      </xs:complexType>
      <xs:complexType name="CobieObject" abstract="true">
        <xs:sequence>
          <xs:element name="Name" type="xs:token" minOccurs="1">
            <xs:key name="AllNames">
              <xs:selector xpath="*"/>
              <xs:field xpath="*"/>
            </xs:key>
          </xs:element>
          <xs:element name="CreatedBy" type="bambielite:ContactKey" minOccurs="1"/>
          <xs:element name="CreatedOn" type="xs:dateTime" minOccurs="1" nillable="true"/>
          <xs:element name="Categories" type="bambielite:CategoryCollection" minOccurs="0"/>
          <xs:element name="ExternalSystem" type="xs:string" minOccurs="0"/>
          <xs:element name="ExternalEntity" type="xs:string" minOccurs="0"/>
          <xs:element name="ExternalId" type="xs:string" minOccurs="0"/>
          <xs:element name="Description" type="xs:string" minOccurs="0"/>
        </xs:sequence>
      </xs:complexType>
      <xs:complexType name="CobieContactObject" abstract="true">
        <xs:sequence>
          <xs:element name="Email" type="xs:token" minOccurs="1"/>
          <xs:element name="CreatedBy" type="bambielite:ContactKey" minOccurs="1"/>
          <xs:element name="CreatedOn" type="xs:dateTime" minOccurs="1" nillable="true"/>
          <xs:element name="Categories" type="bambielite:CategoryCollection" minOccurs="0"/>
          <xs:element name="ExternalSystem" type="xs:string" minOccurs="0"/>
          <xs:element name="ExternalEntity" type="xs:string" minOccurs="0"/>
          <xs:element name="ExternalId" type="xs:string" minOccurs="0"/>
          <xs:element name="Description" type="xs:string" minOccurs="0"/>
        </xs:sequence>
      </xs:complexType>
      <xs:complexType name="CobieZoneObject" abstract="true">
        <xs:sequence>
          <xs:element name="Name" type="xs:string" minOccurs="1"/>
          <xs:element name="CreatedBy" type="bambielite:ContactKey" minOccurs="1"/>
          <xs:element name="CreatedOn" type="xs:dateTime" minOccurs="1" nillable="true"/>
          <xs:element name="Categories" type="bambielite:CategoryZoneCollection" minOccurs="0"/>
          <xs:element name="ExternalSystem" type="xs:string" minOccurs="0"/>
          <xs:element name="ExternalEntity" type="xs:string" minOccurs="0"/>
          <xs:element name="ExternalId" type="xs:string" minOccurs="0"/>
          <xs:element name="Description" type="xs:string" minOccurs="0"/>
        </xs:sequence>
      </xs:complexType>
      <xs:complexType name="CobieSingleReferenceObject">
        <xs:sequence>
          <xs:element name="SheetName" type="bambielite:EntityType" minOccurs="1"/>
          <xs:element name="RowName" type="xs:string" minOccurs="1"/>
        </xs:sequence>
      </xs:complexType>
      <xs:complexType name="CobieSpatialReferenceObject">
        <xs:sequence>
          <xs:element name="SheetName" type="bambielite:CoordinateSheet" minOccurs="1"/>
          <xs:element name="RowName" type="xs:string" minOccurs="1"/>
        </xs:sequence>
      </xs:complexType>
      <xs:complexType name="CobieMultipleReferenceObject">
        <xs:sequence>
          <xs:element name="SheetName" type="bambielite:EntityType" minOccurs="1"/>
          <xs:element name="RowName1" type="xs:string" minOccurs="1"/>
          <xs:element name="RowName2" type="xs:string" minOccurs="1"/>
        </xs:sequence>
      </xs:complexType>
      <xs:complexType name="CobieMultipleSheetReferenceObject">
        <xs:sequence>
          <xs:element name="SheetName1" type="bambielite:EntityType" minOccurs="1"/>
          <xs:element name="RowName1" type="xs:string" minOccurs="1"/>
          <xs:element name="SheetName1" type="bambielite:EntityType" minOccurs="1"/>
          <xs:element name="RowName2" type="xs:string" minOccurs="1"/>
        </xs:sequence>
      </xs:complexType>
      <xs:complexType name="BIMToolkitExtensionAttributes">
        <xs:sequence>
          <xs:element name="ProjectStages" type="bambielite:ProjectStageKeys" minOccurs="0" maxOccurs="1"/>
          <xs:element name="AltExternalId" type="xs:string" minOccurs="0"/>
        </xs:sequence>
      </xs:complexType>
      <xs:complexType name="EntityKey">
        <xs:sequence>
          <xs:element name="Name" type="xs:string" minOccurs="1" maxOccurs="1"/>
        </xs:sequence>
        <xs:attribute name="KeyType" type="bambielite:EntityType" default="Not defined"/>
      </xs:complexType>
      <xs:complexType name="EntityKeys">
        <xs:sequence>
          <xs:element name="Name" type="bambielite:delimiter" minOccurs="1" maxOccurs="1"/>
        </xs:sequence>
        <xs:attribute name="KeyType" type="bambielite:EntityType" default="Not defined"/>
      </xs:complexType>
      <xs:complexType name="EntityKeyCollection">
        <xs:sequence>
          <xs:element name="EntityKey" type="bambielite:EntityKey" minOccurs="0" maxOccurs="unbounded"/>
        </xs:sequence>
      </xs:complexType>
      <xs:complexType name="Category">
        <xs:sequence>
          <xs:element name="Classification" type="xs:string" minOccurs="0"/>
          <xs:element name="Code" type="xs:string" minOccurs="1"/>
          <xs:element name="Description" type="xs:string" minOccurs="0"/>
        </xs:sequence>
      </xs:complexType>
      <xs:complexType name="CategoryCollection">
        <xs:sequence>
          <xs:element name="Category" type="bambielite:Category" minOccurs="0" maxOccurs="1"/>
        </xs:sequence>
      </xs:complexType>
      <xs:complexType name="ZoneCategory">
        <xs:sequence>
          <xs:element name="Classification" type="xs:string" minOccurs="0"/>
          <xs:element name="Code" type="bambielite:ZoneType" minOccurs="1"/>
          <xs:element name="Description" type="xs:string" minOccurs="0"/>
        </xs:sequence>
      </xs:complexType>
      <xs:complexType name="CategoryZoneCollection">
        <xs:sequence>
          <xs:element name="Category" type="bambielite:ZoneCategory" minOccurs="0" maxOccurs="1"/>
        </xs:sequence>
      </xs:complexType>
      <xs:complexType name="AttributeValue" abstract="true">
        <xs:sequence>
          <xs:element name="Unit" type="xs:string" minOccurs="0"/>
        </xs:sequence>
      </xs:complexType>
      <xs:complexType name="StringAttributeValue">
        <xs:complexContent>
          <xs:extension base="bambielite:AttributeValue">
            <xs:sequence>
              <xs:element name="Value" type="xs:string" minOccurs="1"/>
              <xs:element name="AllowedValues" type="bambielite:AllowedStringValuesSerialise" minOccurs="0" maxOccurs="1"/>
            </xs:sequence>
          </xs:extension>
        </xs:complexContent>
      </xs:complexType>
      <xs:complexType name="AllowedStringValuesSerialise">
        <xs:sequence>
          <xs:element name="Value" type="bambielite:delimiter" minOccurs="0" maxOccurs="1"/>
        </xs:sequence>
      </xs:complexType>
      <xs:complexType name="AllowedStringValuesCollection">
        <xs:sequence>
          <xs:element name="Value" type="xs:string" minOccurs="0" maxOccurs="unbounded"/>
        </xs:sequence>
      </xs:complexType>
      <xs:complexType name="BooleanAttributeValue">
        <xs:complexContent>
          <xs:extension base="bambielite:AttributeValue">
            <xs:sequence>
              <xs:element name="Value" type="xs:boolean" minOccurs="1" nillable="true"/>
              <xs:element name="AllowedValue" type="xs:boolean" minOccurs="0" nillable="true"/>
            </xs:sequence>
          </xs:extension>
        </xs:complexContent>
      </xs:complexType>
      <xs:complexType name="DateTimeAttributeValue">
        <xs:complexContent>
          <xs:extension base="bambielite:AttributeValue">
            <xs:sequence>
              <xs:element name="Value" type="xs:dateTime" minOccurs="1" nillable="true"/>
              <xs:element name="MinimalValue" type="xs:dateTime" minOccurs="0" nillable="true"/>
              <xs:element name="MaximalValue" type="xs:dateTime" minOccurs="0" nillable="true"/>
            </xs:sequence>
          </xs:extension>
        </xs:complexContent>
      </xs:complexType>
      <xs:complexType name="DecimalAttributeValue">
        <xs:complexContent>
          <xs:extension base="bambielite:AttributeValue">
            <xs:sequence>
              <xs:element name="Value" type="xs:double" minOccurs="1" nillable="true"/>
              <xs:element name="MinimalValue" type="xs:double" minOccurs="0" nillable="true"/>
              <xs:element name="MaximalValue" type="xs:double" minOccurs="0" nillable="true"/>
            </xs:sequence>
          </xs:extension>
        </xs:complexContent>
      </xs:complexType>
      <xs:complexType name="GeneralAttributeValue">
        <xs:complexContent>
          <xs:extension base="bambielite:AttributeValue">
            <xs:sequence>
              <xs:element name="Value" type="xs:string" minOccurs="1" nillable="true"/>
              <xs:element name="AllowedValues" type="bambielite:AllowedStringValuesSerialise" minOccurs="0" maxOccurs="1"/>
            </xs:sequence>
          </xs:extension>
        </xs:complexContent>
      </xs:complexType>
      <xs:complexType name="IntegerAttributeValue">
        <xs:complexContent>
          <xs:extension base="bambielite:AttributeValue">
            <xs:sequence>
              <xs:element name="Value" type="xs:int" minOccurs="1" nillable="true"/>
              <xs:element name="MinimalValue" type="xs:int" minOccurs="0" nillable="true"/>
              <xs:element name="MaximalValue" type="xs:int" minOccurs="0" nillable="true"/>
            </xs:sequence>
          </xs:extension>
        </xs:complexContent>
      </xs:complexType>
      <xs:element name="PickLists" type="bambielite:AllowedValues"/>
      <xs:complexType name="AllowedValues">
        <xs:sequence>
          <xs:element name="PEnum_SheetName" type="xs:string" minOccurs="0" maxOccurs="unbounded"/>
          <xs:element name="PEnum_SheetName_Type" type="xs:string" minOccurs="0" maxOccurs="unbounded"/>
          <xs:element name="PEnum_SheetName_Coordinate" type="xs:string" minOccurs="0" maxOccurs="unbounded"/>
          <xs:element name="PEnum_SheetName_Assembly" type="xs:string" minOccurs="0" maxOccurs="unbounded"/>
          <xs:element name="PEnum_Contact_Role_Category" type="xs:string" minOccurs="0" maxOccurs="unbounded"/>
          <xs:element name="PEnum_Facility_Category" type="xs:string" minOccurs="0" maxOccurs="unbounded"/>
          <xs:element name="PEnum_Floor_Category" type="xs:string" minOccurs="0" maxOccurs="unbounded"/>
          <xs:element name="PEnum_Space_Category" type="xs:string" minOccurs="0" maxOccurs="unbounded"/>
          <xs:element name="PEnum_Zone_Category" type="xs:string" minOccurs="0" maxOccurs="unbounded"/>
          <xs:element name="PEnum_System_Element_Category" type="xs:string" minOccurs="0" maxOccurs="unbounded"/>
          <xs:element name="PEnum_Type_Category" type="xs:string" minOccurs="0" maxOccurs="unbounded"/>
          <xs:element name="PEnum_Component_Category" type="xs:string" minOccurs="0" maxOccurs="unbounded"/>
          <xs:element name="PEnum_Assembly_Category" type="xs:string" minOccurs="0" maxOccurs="unbounded"/>
          <xs:element name="PEnum_Spare_Category" type="xs:string" minOccurs="0" maxOccurs="unbounded"/>
          <xs:element name="PEnum_Connection_Category" type="xs:string" minOccurs="0" maxOccurs="unbounded"/>
          <xs:element name="PEnum_Coordinate_Category" type="xs:string" minOccurs="0" maxOccurs="unbounded"/>
          <xs:element name="PEnum_Document_Category" type="xs:string" minOccurs="0" maxOccurs="unbounded"/>
          <xs:element name="PEnum_Issue_Category" type="xs:string" minOccurs="0" maxOccurs="unbounded"/>
          <xs:element name="PEnum_Impact_Category" type="xs:string" minOccurs="0" maxOccurs="unbounded"/>
          <xs:element name="PEnum_Job_Category" type="xs:string" minOccurs="0" maxOccurs="unbounded"/>
          <xs:element name="PEnum_Resource_Category" type="xs:string" minOccurs="0" maxOccurs="unbounded"/>
          <xs:element name="PEnum_ImpactStage_Category" type="xs:string" minOccurs="0" maxOccurs="unbounded"/>
          <xs:element name="PEnum_Stage_Category" type="xs:string" minOccurs="0" maxOccurs="unbounded"/>
          <xs:element name="PEnum_Phase_Category" type="xs:string" minOccurs="0" maxOccurs="unbounded"/>
          <xs:element name="PEnum_DPoW_Category" type="xs:string" minOccurs="0" maxOccurs="unbounded"/>
          <xs:element name="PEnum_Uniclass2015_Category" type="xs:string" minOccurs="0" maxOccurs="unbounded"/>
          <xs:element name="PEnum_ProjectStage_Category" type="xs:string" minOccurs="0" maxOccurs="unbounded"/>
          <xs:element name="PEnum_Type_AssetType" type="xs:string" minOccurs="0" maxOccurs="unbounded"/>
          <xs:element name="PEnum_Issue_Chance" type="xs:string" minOccurs="0" maxOccurs="unbounded"/>
          <xs:element name="PEnum_Issue_Impact" type="xs:string" minOccurs="0" maxOccurs="unbounded"/>
          <xs:element name="PEnum_Issue_Risk" type="xs:string" minOccurs="0" maxOccurs="unbounded"/>
          <xs:element name="PEnum_Job_ApprovalBy" type="xs:string" minOccurs="0" maxOccurs="unbounded"/>
          <xs:element name="PEnum_Job_Status" type="xs:string" minOccurs="0" maxOccurs="unbounded"/>
          <xs:element name="PEnum_Unit-LinearUnits" type="xs:string" minOccurs="0" maxOccurs="unbounded"/>
          <xs:element name="PEnum_Unit-AreaUnits" type="xs:string" minOccurs="0" maxOccurs="unbounded"/>
          <xs:element name="PEnum_Unit-VolumeUnits" type="xs:string" minOccurs="0" maxOccurs="unbounded"/>
          <xs:element name="PEnum_Unit-CostUnit" type="xs:string" minOccurs="0" maxOccurs="unbounded"/>
          <xs:element name="PEnum_Unit-ImpactUnit" type="xs:string" minOccurs="0" maxOccurs="unbounded"/>
          <xs:element name="PEnum_Unit-Attribute" type="xs:string" minOccurs="0" maxOccurs="unbounded"/>
          <xs:element name="PEnum_Unit-Duration" type="xs:string" minOccurs="0" maxOccurs="unbounded"/>
          <xs:element name="PEnum_ExternalSystem_obj" type="xs:string" minOccurs="0" maxOccurs="unbounded"/>
          <xs:element name="PEnum_Contact_obj" type="xs:string" minOccurs="0" maxOccurs="unbounded"/>
          <xs:element name="PEnum_Facility_obj" type="xs:string" minOccurs="0" maxOccurs="unbounded"/>
          <xs:element name="PEnum_Project_obj" type="xs:string" minOccurs="0" maxOccurs="unbounded"/>
          <xs:element name="PEnum_Site_obj" type="xs:string" minOccurs="0" maxOccurs="unbounded"/>
          <xs:element name="PEnum_Floor_obj" type="xs:string" minOccurs="0" maxOccurs="unbounded"/>
          <xs:element name="PEnum_Space_obj" type="xs:string" minOccurs="0" maxOccurs="unbounded"/>
          <xs:element name="PEnum_Zone_obj" type="xs:string" minOccurs="0" maxOccurs="unbounded"/>
          <xs:element name="PEnum_System_obj" type="xs:string" minOccurs="0" maxOccurs="unbounded"/>
          <xs:element name="PEnum_Type_obj" type="xs:string" minOccurs="0" maxOccurs="unbounded"/>
          <xs:element name="PEnum_Component_obj" type="xs:string" minOccurs="0" maxOccurs="unbounded"/>
          <xs:element name="PEnum_Spare_obj" type="xs:string" minOccurs="0" maxOccurs="unbounded"/>
          <xs:element name="PEnum_Connection_obj" type="xs:string" minOccurs="0" maxOccurs="unbounded"/>
          <xs:element name="PEnum_Attribute_obj" type="xs:string" minOccurs="0" maxOccurs="unbounded"/>
          <xs:element name="PEnum_AttributeType_obj" type="xs:string" minOccurs="0" maxOccurs="unbounded"/>
          <xs:element name="PEnum_Coordinate_obj" type="xs:string" minOccurs="0" maxOccurs="unbounded"/>
          <xs:element name="PEnum_Document_obj" type="xs:string" minOccurs="0" maxOccurs="unbounded"/>
          <xs:element name="PEnum_Issue_obj" type="xs:string" minOccurs="0" maxOccurs="unbounded"/>
          <xs:element name="PEnum_Impact_obj" type="xs:string" minOccurs="0" maxOccurs="unbounded"/>
          <xs:element name="PEnum_Warranty_obj" type="xs:string" minOccurs="0" maxOccurs="unbounded"/>
          <xs:element name="PEnum_Job_obj" type="xs:string" minOccurs="0" maxOccurs="unbounded"/>
          <xs:element name="PEnum_Resource_obj" type="xs:string" minOccurs="0" maxOccurs="unbounded"/>
        </xs:sequence>
      </xs:complexType>
      <xs:simpleType name="delimiter">
        <xs:restriction base="xs:string">
          <xs:pattern value="(([^;]*);)*"/>
        </xs:restriction>
      </xs:simpleType>
      <xs:simpleType name="Keydelimiter">
        <xs:restriction base="xs:string">
          <xs:pattern value="(([^;]*)|)*"/>
        </xs:restriction>
      </xs:simpleType>
      <xs:simpleType name="EmailAddress">
        <xs:restriction base="xs:string">
          <xs:pattern value="[^@]+@[^\.]+\..+"/>
        </xs:restriction>
      </xs:simpleType>
      <xs:simpleType name="AreaUnit">
        <xs:annotation>
          <xs:documentation>Acceptable area units for Facility default units.</xs:documentation>
        </xs:annotation>
        <xs:restriction base="xs:string">
          <xs:enumeration value="square centimeters">
            <xs:annotation>
              <xs:appinfo source="alias">square centimeters</xs:appinfo>
              <xs:appinfo source="alias">square centimeter</xs:appinfo>
              <xs:appinfo source="alias">
                <x2:Map xmlns:x2="http://schemas.microsoft.com/office/excel/2003/xml">
                  <x2:XPath schema="http://cbapoc.azurewebsites.net/schemas/BAMBie">/ns1:Facility/squarecentimeters</x2:XPath>
                  <x2:XPath schema="http://www.iai-tech.org/ifcXML/IFC2x3/FINAL"/>
                </x2:Map>
              </xs:appinfo>
              <xs:appinfo source="alias">
                <x2:Map xmlns:x2="http://schemas.microsoft.com/office/excel/2003/xml">
                  <x2:XPath schema="http://cbapoc.azurewebsites.net/schemas/BAMBie">/ns1:Facility/squarecentimeter</x2:XPath>
                  <x2:XPath schema="http://www.iai-tech.org/ifcXML/IFC2x3/FINAL"/>
                </x2:Map>
              </xs:appinfo>
              <xs:appinfo source="alias">cm2</xs:appinfo>
            </xs:annotation>
          </xs:enumeration>
          <xs:enumeration value="square feet">
            <xs:annotation>
              <xs:appinfo source="alias">square feets</xs:appinfo>
              <xs:appinfo source="alias">square feet</xs:appinfo>
              <xs:appinfo source="alias">
                <x2:Map xmlns:x2="http://schemas.microsoft.com/office/excel/2003/xml">
                  <x2:XPath schema="http://cbapoc.azurewebsites.net/schemas/BAMBie">/ns1:Facility/squarefeets</x2:XPath>
                  <x2:XPath schema="http://www.iai-tech.org/ifcXML/IFC2x3/FINAL"/>
                </x2:Map>
              </xs:appinfo>
              <xs:appinfo source="alias">
                <x2:Map xmlns:x2="http://schemas.microsoft.com/office/excel/2003/xml">
                  <x2:XPath schema="http://cbapoc.azurewebsites.net/schemas/BAMBie">/ns1:Facility/squarefeet</x2:XPath>
                  <x2:XPath schema="http://www.iai-tech.org/ifcXML/IFC2x3/FINAL"/>
                </x2:Map>
              </xs:appinfo>
              <xs:appinfo source="alias">ft2</xs:appinfo>
            </xs:annotation>
          </xs:enumeration>
          <xs:enumeration value="square inches">
            <xs:annotation>
              <xs:appinfo source="alias">square inches</xs:appinfo>
              <xs:appinfo source="alias">square inch</xs:appinfo>
              <xs:appinfo source="alias">
                <x2:Map xmlns:x2="http://schemas.microsoft.com/office/excel/2003/xml">
                  <x2:XPath schema="http://cbapoc.azurewebsites.net/schemas/BAMBie">/ns1:Facility/squareinches</x2:XPath>
                  <x2:XPath schema="http://www.iai-tech.org/ifcXML/IFC2x3/FINAL"/>
                </x2:Map>
              </xs:appinfo>
              <xs:appinfo source="alias">
                <x2:Map xmlns:x2="http://schemas.microsoft.com/office/excel/2003/xml">
                  <x2:XPath schema="http://cbapoc.azurewebsites.net/schemas/BAMBie">/ns1:Facility/squareinch</x2:XPath>
                  <x2:XPath schema="http://www.iai-tech.org/ifcXML/IFC2x3/FINAL"/>
                </x2:Map>
              </xs:appinfo>
              <xs:appinfo source="alias">in2</xs:appinfo>
            </xs:annotation>
          </xs:enumeration>
          <xs:enumeration value="square kilometers">
            <xs:annotation>
              <xs:appinfo source="alias">square kilometers</xs:appinfo>
              <xs:appinfo source="alias">square kilometer</xs:appinfo>
              <xs:appinfo source="alias">
                <x2:Map xmlns:x2="http://schemas.microsoft.com/office/excel/2003/xml">
                  <x2:XPath schema="http://cbapoc.azurewebsites.net/schemas/BAMBie">/ns1:Facility/squarekilometers</x2:XPath>
                  <x2:XPath schema="http://www.iai-tech.org/ifcXML/IFC2x3/FINAL"/>
                </x2:Map>
              </xs:appinfo>
              <xs:appinfo source="alias">
                <x2:Map xmlns:x2="http://schemas.microsoft.com/office/excel/2003/xml">
                  <x2:XPath schema="http://cbapoc.azurewebsites.net/schemas/BAMBie">/ns1:Facility/squarekilometer</x2:XPath>
                  <x2:XPath schema="http://www.iai-tech.org/ifcXML/IFC2x3/FINAL"/>
                </x2:Map>
              </xs:appinfo>
              <xs:appinfo source="alias">km2</xs:appinfo>
            </xs:annotation>
          </xs:enumeration>
          <xs:enumeration value="square meters">
            <xs:annotation>
              <xs:appinfo source="alias">square meters</xs:appinfo>
              <xs:appinfo source="alias">square meter</xs:appinfo>
              <xs:appinfo source="alias">
                <x2:Map xmlns:x2="http://schemas.microsoft.com/office/excel/2003/xml">
                  <x2:XPath schema="http://cbapoc.azurewebsites.net/schemas/BAMBie">/ns1:Facility/squaremeters</x2:XPath>
                  <x2:XPath schema="http://www.iai-tech.org/ifcXML/IFC2x3/FINAL"/>
                </x2:Map>
              </xs:appinfo>
              <xs:appinfo source="alias">
                <x2:Map xmlns:x2="http://schemas.microsoft.com/office/excel/2003/xml">
                  <x2:XPath schema="http://cbapoc.azurewebsites.net/schemas/BAMBie">/ns1:Facility/squaremeter</x2:XPath>
                  <x2:XPath schema="http://www.iai-tech.org/ifcXML/IFC2x3/FINAL"/>
                </x2:Map>
              </xs:appinfo>
              <xs:appinfo source="alias">m2</xs:appinfo>
            </xs:annotation>
          </xs:enumeration>
          <xs:enumeration value="square miles">
            <xs:annotation>
              <xs:appinfo source="alias">square miles</xs:appinfo>
              <xs:appinfo source="alias">square mile</xs:appinfo>
              <xs:appinfo source="alias">
                <x2:Map xmlns:x2="http://schemas.microsoft.com/office/excel/2003/xml">
                  <x2:XPath schema="http://cbapoc.azurewebsites.net/schemas/BAMBie">/ns1:Facility/squaremiles</x2:XPath>
                  <x2:XPath schema="http://www.iai-tech.org/ifcXML/IFC2x3/FINAL"/>
                </x2:Map>
              </xs:appinfo>
              <xs:appinfo source="alias">
                <x2:Map xmlns:x2="http://schemas.microsoft.com/office/excel/2003/xml">
                  <x2:XPath schema="http://cbapoc.azurewebsites.net/schemas/BAMBie">/ns1:Facility/squaremile</x2:XPath>
                  <x2:XPath schema="http://www.iai-tech.org/ifcXML/IFC2x3/FINAL"/>
                </x2:Map>
              </xs:appinfo>
              <xs:appinfo source="alias">mile2</xs:appinfo>
            </xs:annotation>
          </xs:enumeration>
          <xs:enumeration value="square millimeters">
            <xs:annotation>
              <xs:appinfo source="alias">square milimeters</xs:appinfo>
              <xs:appinfo source="alias">square milimeter</xs:appinfo>
              <xs:appinfo source="alias">
                <x2:Map xmlns:x2="http://schemas.microsoft.com/office/excel/2003/xml">
                  <x2:XPath schema="http://cbapoc.azurewebsites.net/schemas/BAMBie">/ns1:Facility/squaremilimeters</x2:XPath>
                  <x2:XPath schema="http://www.iai-tech.org/ifcXML/IFC2x3/FINAL"/>
                </x2:Map>
              </xs:appinfo>
              <xs:appinfo source="alias">
                <x2:Map xmlns:x2="http://schemas.microsoft.com/office/excel/2003/xml">
                  <x2:XPath schema="http://cbapoc.azurewebsites.net/schemas/BAMBie">/ns1:Facility/squaremilimeter</x2:XPath>
                  <x2:XPath schema="http://www.iai-tech.org/ifcXML/IFC2x3/FINAL"/>
                </x2:Map>
              </xs:appinfo>
              <xs:appinfo source="alias">mm2</xs:appinfo>
            </xs:annotation>
          </xs:enumeration>
          <xs:enumeration value="square yards">
            <xs:annotation>
              <xs:appinfo source="alias">square yards</xs:appinfo>
              <xs:appinfo source="alias">square yard</xs:appinfo>
              <xs:appinfo source="alias">
                <x2:Map xmlns:x2="http://schemas.microsoft.com/office/excel/2003/xml">
                  <x2:XPath schema="http://cbapoc.azurewebsites.net/schemas/BAMBie">/ns1:Facility/squareyards</x2:XPath>
                  <x2:XPath schema="http://www.iai-tech.org/ifcXML/IFC2x3/FINAL"/>
                </x2:Map>
              </xs:appinfo>
              <xs:appinfo source="alias">
                <x2:Map xmlns:x2="http://schemas.microsoft.com/office/excel/2003/xml">
                  <x2:XPath schema="http://cbapoc.azurewebsites.net/schemas/BAMBie">/ns1:Facility/squareyard</x2:XPath>
                  <x2:XPath schema="http://www.iai-tech.org/ifcXML/IFC2x3/FINAL"/>
                </x2:Map>
              </xs:appinfo>
              <xs:appinfo source="alias">yd2</xs:appinfo>
            </xs:annotation>
          </xs:enumeration>
          <xs:enumeration value="not defined">
            <xs:annotation>
              <xs:appinfo source="alias">n/a</xs:appinfo>
            </xs:annotation>
          </xs:enumeration>
          <xs:enumeration value="user defined"/>
        </xs:restriction>
      </xs:simpleType>
      <xs:simpleType name="CurrencyUnit">
        <xs:annotation>
          <xs:documentation>Acceptable currency units for Facility default units.</xs:documentation>
        </xs:annotation>
        <xs:restriction base="xs:string">
          <xs:enumeration value="AED"/>
          <xs:enumeration value="AES"/>
          <xs:enumeration value="ATS"/>
          <xs:enumeration value="AUD"/>
          <xs:enumeration value="BBD"/>
          <xs:enumeration value="BEG"/>
          <xs:enumeration value="BGL"/>
          <xs:enumeration value="BHD"/>
          <xs:enumeration value="BMD"/>
          <xs:enumeration value="BND"/>
          <xs:enumeration value="BRL"/>
          <xs:enumeration value="BSD"/>
          <xs:enumeration value="BWP"/>
          <xs:enumeration value="BZD"/>
          <xs:enumeration value="CAD"/>
          <xs:enumeration value="CBD"/>
          <xs:enumeration value="CHF"/>
          <xs:enumeration value="CLP"/>
          <xs:enumeration value="CNY"/>
          <xs:enumeration value="CYS"/>
          <xs:enumeration value="CZK"/>
          <xs:enumeration value="DDP"/>
          <xs:enumeration value="DEM"/>
          <xs:enumeration value="DKK"/>
          <xs:enumeration value="EGL"/>
          <xs:enumeration value="EST"/>
          <xs:enumeration value="EUR">
            <xs:annotation>
              <xs:appinfo source="alias">
                <x2:Map xmlns:x2="http://schemas.microsoft.com/office/excel/2003/xml">
                  <x2:XPath schema="http://cbapoc.azurewebsites.net/schemas/BAMBie">/ns1:Facility/Euro</x2:XPath>
                  <x2:XPath schema="http://www.iai-tech.org/ifcXML/IFC2x3/FINAL"/>
                </x2:Map>
              </xs:appinfo>
              <xs:appinfo source="alias">
                <x2:Map xmlns:x2="http://schemas.microsoft.com/office/excel/2003/xml">
                  <x2:XPath schema="http://cbapoc.azurewebsites.net/schemas/BAMBie">/ns1:Facility/Euros</x2:XPath>
                  <x2:XPath schema="http://www.iai-tech.org/ifcXML/IFC2x3/FINAL"/>
                </x2:Map>
              </xs:appinfo>
              <xs:appinfo source="alias">€</xs:appinfo>
            </xs:annotation>
          </xs:enumeration>
          <xs:enumeration value="FAK"/>
          <xs:enumeration value="FIM"/>
          <xs:enumeration value="FJD"/>
          <xs:enumeration value="FKP"/>
          <xs:enumeration value="FRF"/>
          <xs:enumeration value="GBP">
            <xs:annotation>
              <xs:appinfo source="alias">British pound</xs:appinfo>
              <xs:appinfo source="alias">British pounds</xs:appinfo>
              <xs:appinfo source="alias">
                <x2:Map xmlns:x2="http://schemas.microsoft.com/office/excel/2003/xml">
                  <x2:XPath schema="http://cbapoc.azurewebsites.net/schemas/BAMBie">/ns1:Facility/pounds</x2:XPath>
                  <x2:XPath schema="http://www.iai-tech.org/ifcXML/IFC2x3/FINAL"/>
                </x2:Map>
              </xs:appinfo>
              <xs:appinfo source="alias">
                <x2:Map xmlns:x2="http://schemas.microsoft.com/office/excel/2003/xml">
                  <x2:XPath schema="http://cbapoc.azurewebsites.net/schemas/BAMBie">/ns1:Facility/pound</x2:XPath>
                  <x2:XPath schema="http://www.iai-tech.org/ifcXML/IFC2x3/FINAL"/>
                </x2:Map>
              </xs:appinfo>
              <xs:appinfo source="alias">£</xs:appinfo>
            </xs:annotation>
          </xs:enumeration>
          <xs:enumeration value="GIP"/>
          <xs:enumeration value="GMD"/>
          <xs:enumeration value="GRX"/>
          <xs:enumeration value="HKD"/>
          <xs:enumeration value="HUF"/>
          <xs:enumeration value="ICK"/>
          <xs:enumeration value="IDR"/>
          <xs:enumeration value="ILS"/>
          <xs:enumeration value="INR"/>
          <xs:enumeration value="IRP"/>
          <xs:enumeration value="ITL"/>
          <xs:enumeration value="JMD"/>
          <xs:enumeration value="JOD"/>
          <xs:enumeration value="JPY"/>
          <xs:enumeration value="KES"/>
          <xs:enumeration value="KRW"/>
          <xs:enumeration value="KWD"/>
          <xs:enumeration value="KYD"/>
          <xs:enumeration value="LKR"/>
          <xs:enumeration value="LUF"/>
          <xs:enumeration value="MTL"/>
          <xs:enumeration value="MUR"/>
          <xs:enumeration value="MXN"/>
          <xs:enumeration value="MYR"/>
          <xs:enumeration value="NLG"/>
          <xs:enumeration value="NZD"/>
          <xs:enumeration value="OMR"/>
          <xs:enumeration value="PGK"/>
          <xs:enumeration value="PHP"/>
          <xs:enumeration value="PKR"/>
          <xs:enumeration value="PLN"/>
          <xs:enumeration value="PTN"/>
          <xs:enumeration value="QAR"/>
          <xs:enumeration value="RUR"/>
          <xs:enumeration value="SAR"/>
          <xs:enumeration value="SCR"/>
          <xs:enumeration value="SEK"/>
          <xs:enumeration value="SGD"/>
          <xs:enumeration value="SKP"/>
          <xs:enumeration value="THB"/>
          <xs:enumeration value="TRL"/>
          <xs:enumeration value="TTD"/>
          <xs:enumeration value="TWD"/>
          <xs:enumeration value="USD">
            <xs:annotation>
              <xs:appinfo source="alias">
                <x2:Map xmlns:x2="http://schemas.microsoft.com/office/excel/2003/xml">
                  <x2:XPath schema="http://cbapoc.azurewebsites.net/schemas/BAMBie">/ns1:Facility/Dollar</x2:XPath>
                  <x2:XPath schema="http://www.iai-tech.org/ifcXML/IFC2x3/FINAL"/>
                </x2:Map>
              </xs:appinfo>
              <xs:appinfo source="alias">
                <x2:Map xmlns:x2="http://schemas.microsoft.com/office/excel/2003/xml">
                  <x2:XPath schema="http://cbapoc.azurewebsites.net/schemas/BAMBie">/ns1:Facility/Dollars</x2:XPath>
                  <x2:XPath schema="http://www.iai-tech.org/ifcXML/IFC2x3/FINAL"/>
                </x2:Map>
              </xs:appinfo>
              <xs:appinfo source="alias">$</xs:appinfo>
            </xs:annotation>
          </xs:enumeration>
          <xs:enumeration value="VEB"/>
          <xs:enumeration value="VND"/>
          <xs:enumeration value="XEU"/>
          <xs:enumeration value="ZAR"/>
          <xs:enumeration value="ZWD"/>
          <xs:enumeration value="NOK"/>
          <xs:enumeration value="not defined"/>
          <xs:enumeration value="none"/>
          <xs:enumeration value="user defined"/>
        </xs:restriction>
      </xs:simpleType>
      <xs:simpleType name="LinearUnit">
        <xs:annotation>
          <xs:documentation>Picklist of linear units acceptable for Facility default linear units.</xs:documentation>
        </xs:annotation>
        <xs:restriction base="xs:string">
          <xs:enumeration value="centimeters">
            <xs:annotation>
              <xs:appinfo source="alias">
                <x2:Map xmlns:x2="http://schemas.microsoft.com/office/excel/2003/xml">
                  <x2:XPath schema="http://cbapoc.azurewebsites.net/schemas/BAMBie">/ns1:Facility/centimeter</x2:XPath>
                  <x2:XPath schema="http://www.iai-tech.org/ifcXML/IFC2x3/FINAL"/>
                </x2:Map>
              </xs:appinfo>
              <xs:appinfo source="alias">
                <x2:Map xmlns:x2="http://schemas.microsoft.com/office/excel/2003/xml">
                  <x2:XPath schema="http://cbapoc.azurewebsites.net/schemas/BAMBie">/ns1:Facility/cm</x2:XPath>
                  <x2:XPath schema="http://www.iai-tech.org/ifcXML/IFC2x3/FINAL"/>
                </x2:Map>
              </xs:appinfo>
            </xs:annotation>
          </xs:enumeration>
          <xs:enumeration value="feet">
            <xs:annotation>
              <xs:appinfo source="alias">
                <x2:Map xmlns:x2="http://schemas.microsoft.com/office/excel/2003/xml">
                  <x2:XPath schema="http://cbapoc.azurewebsites.net/schemas/BAMBie">/ns1:Facility/feets</x2:XPath>
                  <x2:XPath schema="http://www.iai-tech.org/ifcXML/IFC2x3/FINAL"/>
                </x2:Map>
              </xs:appinfo>
              <xs:appinfo source="alias">
                <x2:Map xmlns:x2="http://schemas.microsoft.com/office/excel/2003/xml">
                  <x2:XPath schema="http://cbapoc.azurewebsites.net/schemas/BAMBie">/ns1:Facility/ft</x2:XPath>
                  <x2:XPath schema="http://www.iai-tech.org/ifcXML/IFC2x3/FINAL"/>
                </x2:Map>
              </xs:appinfo>
            </xs:annotation>
          </xs:enumeration>
          <xs:enumeration value="inches">
            <xs:annotation>
              <xs:appinfo source="alias">
                <x2:Map xmlns:x2="http://schemas.microsoft.com/office/excel/2003/xml">
                  <x2:XPath schema="http://cbapoc.azurewebsites.net/schemas/BAMBie">/ns1:Facility/inch</x2:XPath>
                  <x2:XPath schema="http://www.iai-tech.org/ifcXML/IFC2x3/FINAL"/>
                </x2:Map>
              </xs:appinfo>
              <xs:appinfo source="alias">
                <x2:Map xmlns:x2="http://schemas.microsoft.com/office/excel/2003/xml">
                  <x2:XPath schema="http://cbapoc.azurewebsites.net/schemas/BAMBie">/ns1:Facility/in</x2:XPath>
                  <x2:XPath schema="http://www.iai-tech.org/ifcXML/IFC2x3/FINAL"/>
                </x2:Map>
              </xs:appinfo>
            </xs:annotation>
          </xs:enumeration>
          <xs:enumeration value="kilometers">
            <xs:annotation>
              <xs:appinfo source="alias">
                <x2:Map xmlns:x2="http://schemas.microsoft.com/office/excel/2003/xml">
                  <x2:XPath schema="http://cbapoc.azurewebsites.net/schemas/BAMBie">/ns1:Facility/kilometer</x2:XPath>
                  <x2:XPath schema="http://www.iai-tech.org/ifcXML/IFC2x3/FINAL"/>
                </x2:Map>
              </xs:appinfo>
              <xs:appinfo source="alias">
                <x2:Map xmlns:x2="http://schemas.microsoft.com/office/excel/2003/xml">
                  <x2:XPath schema="http://cbapoc.azurewebsites.net/schemas/BAMBie">/ns1:Facility/km</x2:XPath>
                  <x2:XPath schema="http://www.iai-tech.org/ifcXML/IFC2x3/FINAL"/>
                </x2:Map>
              </xs:appinfo>
            </xs:annotation>
          </xs:enumeration>
          <xs:enumeration value="meters">
            <xs:annotation>
              <xs:appinfo source="alias">
                <x2:Map xmlns:x2="http://schemas.microsoft.com/office/excel/2003/xml">
                  <x2:XPath schema="http://cbapoc.azurewebsites.net/schemas/BAMBie">/ns1:Facility/meter</x2:XPath>
                  <x2:XPath schema="http://www.iai-tech.org/ifcXML/IFC2x3/FINAL"/>
                </x2:Map>
              </xs:appinfo>
              <xs:appinfo source="alias">
                <x2:Map xmlns:x2="http://schemas.microsoft.com/office/excel/2003/xml">
                  <x2:XPath schema="http://cbapoc.azurewebsites.net/schemas/BAMBie">/ns1:Facility/m</x2:XPath>
                  <x2:XPath schema="http://www.iai-tech.org/ifcXML/IFC2x3/FINAL"/>
                </x2:Map>
              </xs:appinfo>
            </xs:annotation>
          </xs:enumeration>
          <xs:enumeration value="miles">
            <xs:annotation>
              <xs:appinfo source="alias">
                <x2:Map xmlns:x2="http://schemas.microsoft.com/office/excel/2003/xml">
                  <x2:XPath schema="http://cbapoc.azurewebsites.net/schemas/BAMBie">/ns1:Facility/mile</x2:XPath>
                  <x2:XPath schema="http://www.iai-tech.org/ifcXML/IFC2x3/FINAL"/>
                </x2:Map>
              </xs:appinfo>
            </xs:annotation>
          </xs:enumeration>
          <xs:enumeration value="millimeters">
            <xs:annotation>
              <xs:appinfo source="alias">
                <x2:Map xmlns:x2="http://schemas.microsoft.com/office/excel/2003/xml">
                  <x2:XPath schema="http://cbapoc.azurewebsites.net/schemas/BAMBie">/ns1:Facility/millimeter</x2:XPath>
                  <x2:XPath schema="http://www.iai-tech.org/ifcXML/IFC2x3/FINAL"/>
                </x2:Map>
              </xs:appinfo>
              <xs:appinfo source="alias">
                <x2:Map xmlns:x2="http://schemas.microsoft.com/office/excel/2003/xml">
                  <x2:XPath schema="http://cbapoc.azurewebsites.net/schemas/BAMBie">/ns1:Facility/mm</x2:XPath>
                  <x2:XPath schema="http://www.iai-tech.org/ifcXML/IFC2x3/FINAL"/>
                </x2:Map>
              </xs:appinfo>
            </xs:annotation>
          </xs:enumeration>
          <xs:enumeration value="yards">
            <xs:annotation>
              <xs:appinfo source="alias">
                <x2:Map xmlns:x2="http://schemas.microsoft.com/office/excel/2003/xml">
                  <x2:XPath schema="http://cbapoc.azurewebsites.net/schemas/BAMBie">/ns1:Facility/yard</x2:XPath>
                  <x2:XPath schema="http://www.iai-tech.org/ifcXML/IFC2x3/FINAL"/>
                </x2:Map>
              </xs:appinfo>
              <xs:appinfo source="alias">
                <x2:Map xmlns:x2="http://schemas.microsoft.com/office/excel/2003/xml">
                  <x2:XPath schema="http://cbapoc.azurewebsites.net/schemas/BAMBie">/ns1:Facility/yd</x2:XPath>
                  <x2:XPath schema="http://www.iai-tech.org/ifcXML/IFC2x3/FINAL"/>
                </x2:Map>
              </xs:appinfo>
            </xs:annotation>
          </xs:enumeration>
          <xs:enumeration value="not defined">
            <xs:annotation>
              <xs:appinfo source="alias">
                <x2:Map xmlns:x2="http://schemas.microsoft.com/office/excel/2003/xml">
                  <x2:XPath schema="http://cbapoc.azurewebsites.net/schemas/BAMBie">/ns1:Facility/unknown</x2:XPath>
                  <x2:XPath schema="http://www.iai-tech.org/ifcXML/IFC2x3/FINAL"/>
                </x2:Map>
              </xs:appinfo>
              <xs:appinfo source="alias">n/a</xs:appinfo>
            </xs:annotation>
          </xs:enumeration>
          <xs:enumeration value="user defined"/>
        </xs:restriction>
      </xs:simpleType>
      <xs:simpleType name="VolumeUnit">
        <xs:annotation>
          <xs:documentation>Acceptable volume units for Facility default units.</xs:documentation>
        </xs:annotation>
        <xs:restriction base="xs:string">
          <xs:enumeration value="cubic centimeters">
            <xs:annotation>
              <xs:appinfo source="alias">cubic centimeters</xs:appinfo>
              <xs:appinfo source="alias">cubic centimeter</xs:appinfo>
              <xs:appinfo source="alias">
                <x2:Map xmlns:x2="http://schemas.microsoft.com/office/excel/2003/xml">
                  <x2:XPath schema="http://cbapoc.azurewebsites.net/schemas/BAMBie">/ns1:Facility/cubiccentimeters</x2:XPath>
                  <x2:XPath schema="http://www.iai-tech.org/ifcXML/IFC2x3/FINAL"/>
                </x2:Map>
              </xs:appinfo>
              <xs:appinfo source="alias">
                <x2:Map xmlns:x2="http://schemas.microsoft.com/office/excel/2003/xml">
                  <x2:XPath schema="http://cbapoc.azurewebsites.net/schemas/BAMBie">/ns1:Facility/cubiccentimeter</x2:XPath>
                  <x2:XPath schema="http://www.iai-tech.org/ifcXML/IFC2x3/FINAL"/>
                </x2:Map>
              </xs:appinfo>
              <xs:appinfo source="alias">cm3</xs:appinfo>
            </xs:annotation>
          </xs:enumeration>
          <xs:enumeration value="cubic feet">
            <xs:annotation>
              <xs:appinfo source="alias">cubic feets</xs:appinfo>
              <xs:appinfo source="alias">cubic feet</xs:appinfo>
              <xs:appinfo source="alias">
                <x2:Map xmlns:x2="http://schemas.microsoft.com/office/excel/2003/xml">
                  <x2:XPath schema="http://cbapoc.azurewebsites.net/schemas/BAMBie">/ns1:Facility/cubicfeets</x2:XPath>
                  <x2:XPath schema="http://www.iai-tech.org/ifcXML/IFC2x3/FINAL"/>
                </x2:Map>
              </xs:appinfo>
              <xs:appinfo source="alias">
                <x2:Map xmlns:x2="http://schemas.microsoft.com/office/excel/2003/xml">
                  <x2:XPath schema="http://cbapoc.azurewebsites.net/schemas/BAMBie">/ns1:Facility/cubicfeet</x2:XPath>
                  <x2:XPath schema="http://www.iai-tech.org/ifcXML/IFC2x3/FINAL"/>
                </x2:Map>
              </xs:appinfo>
              <xs:appinfo source="alias">ft3</xs:appinfo>
            </xs:annotation>
          </xs:enumeration>
          <xs:enumeration value="cubic inches">
            <xs:annotation>
              <xs:appinfo source="alias">cubic inchs</xs:appinfo>
              <xs:appinfo source="alias">cubic inch</xs:appinfo>
              <xs:appinfo source="alias">
                <x2:Map xmlns:x2="http://schemas.microsoft.com/office/excel/2003/xml">
                  <x2:XPath schema="http://cbapoc.azurewebsites.net/schemas/BAMBie">/ns1:Facility/cubicinches</x2:XPath>
                  <x2:XPath schema="http://www.iai-tech.org/ifcXML/IFC2x3/FINAL"/>
                </x2:Map>
              </xs:appinfo>
              <xs:appinfo source="alias">
                <x2:Map xmlns:x2="http://schemas.microsoft.com/office/excel/2003/xml">
                  <x2:XPath schema="http://cbapoc.azurewebsites.net/schemas/BAMBie">/ns1:Facility/cubicinch</x2:XPath>
                  <x2:XPath schema="http://www.iai-tech.org/ifcXML/IFC2x3/FINAL"/>
                </x2:Map>
              </xs:appinfo>
              <xs:appinfo source="alias">in3</xs:appinfo>
            </xs:annotation>
          </xs:enumeration>
          <xs:enumeration value="cubic meters">
            <xs:annotation>
              <xs:appinfo source="alias">cubic meters</xs:appinfo>
              <xs:appinfo source="alias">cubic meter</xs:appinfo>
              <xs:appinfo source="alias">
                <x2:Map xmlns:x2="http://schemas.microsoft.com/office/excel/2003/xml">
                  <x2:XPath schema="http://cbapoc.azurewebsites.net/schemas/BAMBie">/ns1:Facility/cubicmeters</x2:XPath>
                  <x2:XPath schema="http://www.iai-tech.org/ifcXML/IFC2x3/FINAL"/>
                </x2:Map>
              </xs:appinfo>
              <xs:appinfo source="alias">
                <x2:Map xmlns:x2="http://schemas.microsoft.com/office/excel/2003/xml">
                  <x2:XPath schema="http://cbapoc.azurewebsites.net/schemas/BAMBie">/ns1:Facility/cubicmeter</x2:XPath>
                  <x2:XPath schema="http://www.iai-tech.org/ifcXML/IFC2x3/FINAL"/>
                </x2:Map>
              </xs:appinfo>
              <xs:appinfo source="alias">m3</xs:appinfo>
            </xs:annotation>
          </xs:enumeration>
          <xs:enumeration value="cubic millimeters">
            <xs:annotation>
              <xs:appinfo source="alias">cubic millimeters</xs:appinfo>
              <xs:appinfo source="alias">cubic millimeter</xs:appinfo>
              <xs:appinfo source="alias">
                <x2:Map xmlns:x2="http://schemas.microsoft.com/office/excel/2003/xml">
                  <x2:XPath schema="http://cbapoc.azurewebsites.net/schemas/BAMBie">/ns1:Facility/cubicmillimeters</x2:XPath>
                  <x2:XPath schema="http://www.iai-tech.org/ifcXML/IFC2x3/FINAL"/>
                </x2:Map>
              </xs:appinfo>
              <xs:appinfo source="alias">
                <x2:Map xmlns:x2="http://schemas.microsoft.com/office/excel/2003/xml">
                  <x2:XPath schema="http://cbapoc.azurewebsites.net/schemas/BAMBie">/ns1:Facility/cubicmillimeter</x2:XPath>
                  <x2:XPath schema="http://www.iai-tech.org/ifcXML/IFC2x3/FINAL"/>
                </x2:Map>
              </xs:appinfo>
              <xs:appinfo source="alias">mm3</xs:appinfo>
            </xs:annotation>
          </xs:enumeration>
          <xs:enumeration value="cubic yards">
            <xs:annotation>
              <xs:appinfo source="alias">cubic yards</xs:appinfo>
              <xs:appinfo source="alias">cubic yard</xs:appinfo>
              <xs:appinfo source="alias">
                <x2:Map xmlns:x2="http://schemas.microsoft.com/office/excel/2003/xml">
                  <x2:XPath schema="http://cbapoc.azurewebsites.net/schemas/BAMBie">/ns1:Facility/cubicyards</x2:XPath>
                  <x2:XPath schema="http://www.iai-tech.org/ifcXML/IFC2x3/FINAL"/>
                </x2:Map>
              </xs:appinfo>
              <xs:appinfo source="alias">
                <x2:Map xmlns:x2="http://schemas.microsoft.com/office/excel/2003/xml">
                  <x2:XPath schema="http://cbapoc.azurewebsites.net/schemas/BAMBie">/ns1:Facility/cubicyard</x2:XPath>
                  <x2:XPath schema="http://www.iai-tech.org/ifcXML/IFC2x3/FINAL"/>
                </x2:Map>
              </xs:appinfo>
              <xs:appinfo source="alias">yd3</xs:appinfo>
            </xs:annotation>
          </xs:enumeration>
          <xs:enumeration value="not defined"/>
          <xs:enumeration value="user defined"/>
        </xs:restriction>
      </xs:simpleType>
      <xs:simpleType name="MassUnit">
        <xs:annotation>
          <xs:documentation>Acceptable mass units for Facility default units.</xs:documentation>
        </xs:annotation>
        <xs:restriction base="xs:string">
          <xs:enumeration value="kilograms">
            <xs:annotation>
              <xs:appinfo source="alias">kilograms</xs:appinfo>
              <xs:appinfo source="alias">kilograms</xs:appinfo>
              <xs:appinfo source="alias">
                <x2:Map xmlns:x2="http://schemas.microsoft.com/office/excel/2003/xml">
                  <x2:XPath schema="http://cbapoc.azurewebsites.net/schemas/BAMBie">/ns1:Facility/kilograms</x2:XPath>
                  <x2:XPath schema="http://www.iai-tech.org/ifcXML/IFC2x3/FINAL"/>
                </x2:Map>
              </xs:appinfo>
              <xs:appinfo source="alias">kg</xs:appinfo>
            </xs:annotation>
          </xs:enumeration>
          <xs:enumeration value="not defined"/>
          <xs:enumeration value="user defined"/>
        </xs:restriction>
      </xs:simpleType>
      <xs:simpleType name="AssetPortability">
        <xs:annotation>
          <xs:documentation>AssetPortability type represents an enumeration representing the portability of an asset: fixed or moveable.</xs:documentation>
        </xs:annotation>
        <xs:restriction base="xs:string">
          <xs:enumeration value="Fixed"/>
          <xs:enumeration value="Moveable"/>
          <xs:enumeration value="not defined"/>
          <xs:enumeration value="user defined"/>
        </xs:restriction>
      </xs:simpleType>
      <xs:simpleType name="EntityType">
        <xs:annotation>
          <xs:documentation>Entity type for a keys which are not strong defined in COBie. Keys can only be defined for a types with unique name restriction.</xs:documentation>
        </xs:annotation>
        <xs:restriction base="xs:string">
          <xs:enumeration value="Contact">
            <xs:annotation>
              <xs:appinfo source="alias">
                <Mapping xmlns="http://schemas.openxmlformats.org/spreadsheetml/2006/main">UK2012</Mapping>
                <x2:Map xmlns:x2="http://schemas.microsoft.com/office/excel/2003/xml">
                  <x2:XPath schema="http://cbapoc.azurewebsites.net/schemas/BAMBie">/ns1:Facility/Contacts/Contact</x2:XPath>
                  <x2:XPath schema="http://www.iai-tech.org/ifcXML/IFC2x3/FINAL"/>
                </x2:Map>
              </xs:appinfo>
            </xs:annotation>
          </xs:enumeration>
          <xs:enumeration value="Facility">
            <xs:annotation>
              <xs:appinfo source="alias">
                <Mapping xmlns="http://schemas.openxmlformats.org/spreadsheetml/2006/main">UK2012</Mapping>
                <x2:Map xmlns:x2="http://schemas.microsoft.com/office/excel/2003/xml">
                  <x2:XPath schema="http://cbapoc.azurewebsites.net/schemas/BAMBie">/ns1:Facility</x2:XPath>
                  <x2:XPath schema="http://www.iai-tech.org/ifcXML/IFC2x3/FINAL"/>
                </x2:Map>
              </xs:appinfo>
            </xs:annotation>
          </xs:enumeration>
          <xs:enumeration value="Floor">
            <xs:annotation>
              <xs:appinfo source="alias">
                <Mapping xmlns="http://schemas.openxmlformats.org/spreadsheetml/2006/main">UK2012</Mapping>
                <x2:Map xmlns:x2="http://schemas.microsoft.com/office/excel/2003/xml">
                  <x2:XPath schema="http://cbapoc.azurewebsites.net/schemas/BAMBie">/ns1:Facility/Floors/Floor</x2:XPath>
                  <x2:XPath schema="http://www.iai-tech.org/ifcXML/IFC2x3/FINAL"/>
                </x2:Map>
              </xs:appinfo>
            </xs:annotation>
          </xs:enumeration>
          <xs:enumeration value="Space">
            <xs:annotation>
              <xs:appinfo source="alias">
                <Mapping xmlns="http://schemas.openxmlformats.org/spreadsheetml/2006/main">UK2012</Mapping>
                <x2:Map xmlns:x2="http://schemas.microsoft.com/office/excel/2003/xml">
                  <x2:XPath schema="http://cbapoc.azurewebsites.net/schemas/BAMBie">/ns1:Facility/Spaces/Space</x2:XPath>
                  <x2:XPath schema="http://www.iai-tech.org/ifcXML/IFC2x3/FINAL"/>
                </x2:Map>
              </xs:appinfo>
            </xs:annotation>
          </xs:enumeration>
          <xs:enumeration value="Zone">
            <xs:annotation>
              <xs:appinfo source="alias">
                <Mapping xmlns="http://schemas.openxmlformats.org/spreadsheetml/2006/main">UK2012</Mapping>
                <x2:Map xmlns:x2="http://schemas.microsoft.com/office/excel/2003/xml">
                  <x2:XPath schema="http://cbapoc.azurewebsites.net/schemas/BAMBie">/ns1:Facility/Zones/Space</x2:XPath>
                  <x2:XPath schema="http://www.iai-tech.org/ifcXML/IFC2x3/FINAL"/>
                </x2:Map>
              </xs:appinfo>
            </xs:annotation>
          </xs:enumeration>
          <xs:enumeration value="AssetType">
            <xs:annotation>
              <xs:appinfo source="alias">
                <Mapping xmlns="http://schemas.openxmlformats.org/spreadsheetml/2006/main">UK2012</Mapping>
                <x2:Map xmlns:x2="http://schemas.microsoft.com/office/excel/2003/xml">
                  <x2:XPath schema="http://cbapoc.azurewebsites.net/schemas/BAMBie">/ns1:Facility/Types/AssetType</x2:XPath>
                  <x2:XPath schema="http://www.iai-tech.org/ifcXML/IFC2x3/FINAL"/>
                </x2:Map>
              </xs:appinfo>
            </xs:annotation>
          </xs:enumeration>
          <xs:enumeration value="Type">
            <xs:annotation>
              <xs:appinfo source="alias">
                <Mapping xmlns="http://schemas.openxmlformats.org/spreadsheetml/2006/main">UK2012</Mapping>
                <x2:Map xmlns:x2="http://schemas.microsoft.com/office/excel/2003/xml">
                  <x2:XPath schema="http://cbapoc.azurewebsites.net/schemas/BAMBie">/ns1:Facility/Types/AssetType</x2:XPath>
                  <x2:XPath schema="http://www.iai-tech.org/ifcXML/IFC2x3/FINAL"/>
                </x2:Map>
              </xs:appinfo>
            </xs:annotation>
          </xs:enumeration>
          <xs:enumeration value="Asset">
            <xs:annotation>
              <xs:appinfo source="alias">
                <Mapping xmlns="http://schemas.openxmlformats.org/spreadsheetml/2006/main">UK2012</Mapping>
                <x2:Map xmlns:x2="http://schemas.microsoft.com/office/excel/2003/xml">
                  <x2:XPath schema="http://cbapoc.azurewebsites.net/schemas/BAMBie">/ns1:Facility/Components/Asset</x2:XPath>
                  <x2:XPath schema="http://www.iai-tech.org/ifcXML/IFC2x3/FINAL"/>
                </x2:Map>
              </xs:appinfo>
            </xs:annotation>
          </xs:enumeration>
          <xs:enumeration value="Component">
            <xs:annotation>
              <xs:appinfo source="alias">
                <Mapping xmlns="http://schemas.openxmlformats.org/spreadsheetml/2006/main">UK2012</Mapping>
                <x2:Map xmlns:x2="http://schemas.microsoft.com/office/excel/2003/xml">
                  <x2:XPath schema="http://cbapoc.azurewebsites.net/schemas/BAMBie">/ns1:Facility/Components/Asset</x2:XPath>
                  <x2:XPath schema="http://www.iai-tech.org/ifcXML/IFC2x3/FINAL"/>
                </x2:Map>
              </xs:appinfo>
            </xs:annotation>
          </xs:enumeration>
          <xs:enumeration value="System">
            <xs:annotation>
              <xs:appinfo source="alias">
                <Mapping xmlns="http://schemas.openxmlformats.org/spreadsheetml/2006/main">UK2012</Mapping>
                <x2:Map xmlns:x2="http://schemas.microsoft.com/office/excel/2003/xml">
                  <x2:XPath schema="http://cbapoc.azurewebsites.net/schemas/BAMBie">/ns1:Facility/Systems/System</x2:XPath>
                  <x2:XPath schema="http://www.iai-tech.org/ifcXML/IFC2x3/FINAL"/>
                </x2:Map>
              </xs:appinfo>
            </xs:annotation>
          </xs:enumeration>
          <xs:enumeration value="Spare">
            <xs:annotation>
              <xs:appinfo source="alias">
                <Mapping xmlns="http://schemas.openxmlformats.org/spreadsheetml/2006/main">UK2012</Mapping>
                <x2:Map xmlns:x2="http://schemas.microsoft.com/office/excel/2003/xml">
                  <x2:XPath schema="http://cbapoc.azurewebsites.net/schemas/BAMBie">/ns1:Facility/Spare</x2:XPath>
                  <x2:XPath schema="http://www.iai-tech.org/ifcXML/IFC2x3/FINAL"/>
                </x2:Map>
              </xs:appinfo>
            </xs:annotation>
          </xs:enumeration>
          <xs:enumeration value="Resource">
            <xs:annotation>
              <xs:appinfo source="alias">
                <Mapping xmlns="http://schemas.openxmlformats.org/spreadsheetml/2006/main">UK2012</Mapping>
                <x2:Map xmlns:x2="http://schemas.microsoft.com/office/excel/2003/xml">
                  <x2:XPath schema="http://cbapoc.azurewebsites.net/schemas/BAMBie">/ns1:Facility/Resource</x2:XPath>
                  <x2:XPath schema="http://www.iai-tech.org/ifcXML/IFC2x3/FINAL"/>
                </x2:Map>
              </xs:appinfo>
            </xs:annotation>
          </xs:enumeration>
          <xs:enumeration value="Connection">
            <xs:annotation>
              <xs:appinfo source="alias">
                <Mapping xmlns="http://schemas.openxmlformats.org/spreadsheetml/2006/main">UK2012</Mapping>
                <x2:Map xmlns:x2="http://schemas.microsoft.com/office/excel/2003/xml">
                  <x2:XPath schema="http://cbapoc.azurewebsites.net/schemas/BAMBie">/ns1:Facility/Connection</x2:XPath>
                  <x2:XPath schema="http://www.iai-tech.org/ifcXML/IFC2x3/FINAL"/>
                </x2:Map>
              </xs:appinfo>
            </xs:annotation>
          </xs:enumeration>
          <xs:enumeration value="Coordinate">
            <xs:annotation>
              <xs:appinfo source="alias">
                <Mapping xmlns="http://schemas.openxmlformats.org/spreadsheetml/2006/main">UK2012</Mapping>
                <x2:Map xmlns:x2="http://schemas.microsoft.com/office/excel/2003/xml">
                  <x2:XPath schema="http://cbapoc.azurewebsites.net/schemas/BAMBie">/ns1:Facility/Coordinate</x2:XPath>
                  <x2:XPath schema="http://www.iai-tech.org/ifcXML/IFC2x3/FINAL"/>
                </x2:Map>
              </xs:appinfo>
            </xs:annotation>
          </xs:enumeration>
          <xs:enumeration value="Document">
            <xs:annotation>
              <xs:appinfo source="alias">
                <Mapping xmlns="http://schemas.openxmlformats.org/spreadsheetml/2006/main">UK2012</Mapping>
                <x2:Map xmlns:x2="http://schemas.microsoft.com/office/excel/2003/xml">
                  <x2:XPath schema="http://cbapoc.azurewebsites.net/schemas/BAMBie">/ns1:Facility/Document</x2:XPath>
                  <x2:XPath schema="http://www.iai-tech.org/ifcXML/IFC2x3/FINAL"/>
                </x2:Map>
              </xs:appinfo>
            </xs:annotation>
          </xs:enumeration>
          <xs:enumeration value="Issue">
            <xs:annotation>
              <xs:appinfo source="alias">
                <Mapping xmlns="http://schemas.openxmlformats.org/spreadsheetml/2006/main">UK2012</Mapping>
                <x2:Map xmlns:x2="http://schemas.microsoft.com/office/excel/2003/xml">
                  <x2:XPath schema="http://cbapoc.azurewebsites.net/schemas/BAMBie">/ns1:Facility/Document</x2:XPath>
                  <x2:XPath schema="http://www.iai-tech.org/ifcXML/IFC2x3/FINAL"/>
                </x2:Map>
              </xs:appinfo>
            </xs:annotation>
          </xs:enumeration>
          <xs:enumeration value="Job">
            <xs:annotation>
              <xs:appinfo source="alias">
                <Mapping xmlns="http://schemas.openxmlformats.org/spreadsheetml/2006/main">UK2012</Mapping>
                <x2:Map xmlns:x2="http://schemas.microsoft.com/office/excel/2003/xml">
                  <x2:XPath schema="http://cbapoc.azurewebsites.net/schemas/BAMBie">/ns1:Facility/Document</x2:XPath>
                  <x2:XPath schema="http://www.iai-tech.org/ifcXML/IFC2x3/FINAL"/>
                </x2:Map>
              </xs:appinfo>
            </xs:annotation>
          </xs:enumeration>
          <xs:enumeration value="ProjectStage">
            <xs:annotation>
              <xs:appinfo source="alias">UK2016|ProjectStage</xs:appinfo>
            </xs:annotation>
          </xs:enumeration>
          <xs:enumeration value="Not defined"/>
        </xs:restriction>
      </xs:simpleType>
      <xs:simpleType name="DurationUnitList">
        <xs:restriction base="xs:string">
          <xs:enumeration value="milisecond"/>
          <xs:enumeration value="second"/>
          <xs:enumeration value="minute"/>
          <xs:enumeration value="hour"/>
          <xs:enumeration value="day"/>
          <xs:enumeration value="week"/>
          <xs:enumeration value="month"/>
          <xs:enumeration value="quarter"/>
          <xs:enumeration value="year"/>
          <xs:enumeration value="as required"/>
        </xs:restriction>
      </xs:simpleType>
      <xs:simpleType name="na">
        <xs:restriction base="xs:string">
          <xs:enumeration value="">
            <xs:annotation>
              <xs:documentation>common from some software implementations </xs:documentation>
            </xs:annotation>
          </xs:enumeration>
          <xs:enumeration value="NA">
            <xs:annotation>
              <xs:documentation>common from some programming language implementations </xs:documentation>
            </xs:annotation>
          </xs:enumeration>
          <xs:enumeration value="NULL">
            <xs:annotation>
              <xs:documentation>common from some database implementations </xs:documentation>
            </xs:annotation>
          </xs:enumeration>
          <xs:enumeration value="n/a">
            <xs:annotation>
              <xs:documentation>common from some software implementations </xs:documentation>
            </xs:annotation>
          </xs:enumeration>
          <xs:enumeration value="None">
            <xs:annotation>
              <xs:documentation>common from some software implementations </xs:documentation>
            </xs:annotation>
          </xs:enumeration>
          <xs:enumeration value="Not Defined">
            <xs:annotation>
              <xs:documentation>common from some software implementations </xs:documentation>
            </xs:annotation>
          </xs:enumeration>
          <xs:enumeration value="UNKNOWN">
            <xs:annotation>
              <xs:documentation>common IFC enumeration </xs:documentation>
            </xs:annotation>
          </xs:enumeration>
          <xs:enumeration value="TBA">
            <xs:annotation>
              <xs:documentation>To be agreed</xs:documentation>
            </xs:annotation>
          </xs:enumeration>
          <xs:enumeration value="TBC">
            <xs:annotation>
              <xs:documentation>To be confirmed</xs:documentation>
            </xs:annotation>
          </xs:enumeration>
          <xs:enumeration value="NPD">
            <xs:annotation>
              <xs:documentation>No Product Declaration</xs:documentation>
            </xs:annotation>
          </xs:enumeration>
        </xs:restriction>
      </xs:simpleType>
      <xs:simpleType name="DurationUnit">
        <xs:union memberTypes="bambielite:na bambielite:DurationUnitList"/>
      </xs:simpleType>
      <xs:simpleType name="ZoneType">
        <xs:restriction base="xs:string">
          <xs:enumeration value="Circulation Zone">
            <xs:annotation>
              <xs:appinfo source="alias">
                <Mapping xmlns="http://schemas.openxmlformats.org/spreadsheetml/2006/main">UK2012</Mapping>
                Circulation Zone
              </xs:appinfo>
            </xs:annotation>
          </xs:enumeration>
          <xs:enumeration value="Lighting Zone">
            <xs:annotation>
              <xs:appinfo source="alias">
                <Mapping xmlns="http://schemas.openxmlformats.org/spreadsheetml/2006/main">UK2012</Mapping>
                Lighting Zone
              </xs:appinfo>
            </xs:annotation>
          </xs:enumeration>
          <xs:enumeration value="Fire Alarm Zone">
            <xs:annotation>
              <xs:appinfo source="alias">
                <Mapping xmlns="http://schemas.openxmlformats.org/spreadsheetml/2006/main">UK2012</Mapping>
                Fire Alarm Zone
              </xs:appinfo>
            </xs:annotation>
          </xs:enumeration>
          <xs:enumeration value="Historical Preservation Zone">
            <xs:annotation>
              <xs:appinfo source="alias">
                <Mapping xmlns="http://schemas.openxmlformats.org/spreadsheetml/2006/main">UK2012</Mapping>
                Historical Preservation Zone
              </xs:appinfo>
            </xs:annotation>
          </xs:enumeration>
          <xs:enumeration value="Occupancy Zone">
            <xs:annotation>
              <xs:appinfo source="alias">
                <Mapping xmlns="http://schemas.openxmlformats.org/spreadsheetml/2006/main">UK2012</Mapping>
                Occupancy Zone
              </xs:appinfo>
            </xs:annotation>
          </xs:enumeration>
          <xs:enumeration value="Ventilation Zone">
            <xs:annotation>
              <xs:appinfo source="alias">
                <Mapping xmlns="http://schemas.openxmlformats.org/spreadsheetml/2006/main">UK2012</Mapping>
                Ventilation Zone
              </xs:appinfo>
            </xs:annotation>
          </xs:enumeration>
          <xs:enumeration value="not defined"/>
          <xs:enumeration value="user defined"/>
        </xs:restriction>
      </xs:simpleType>
      <xs:simpleType name="CoordinateSheet">
        <xs:restriction base="xs:string">
          <xs:enumeration value="Component">
            <xs:annotation>
              <xs:appinfo source="alias">
                <x2:Map xmlns:x2="http://schemas.microsoft.com/office/excel/2003/xml">
                  <x2:XPath schema="http://cbapoc.azurewebsites.net/schemas/BAMBie">/ns1:Facility/COBie.Component</x2:XPath>
                  <x2:XPath schema="http://www.iai-tech.org/ifcXML/IFC2x3/FINAL"/>
                </x2:Map>
              </xs:appinfo>
            </xs:annotation>
          </xs:enumeration>
          <xs:enumeration value="Floor">
            <xs:annotation>
              <xs:appinfo source="alias">
                <x2:Map xmlns:x2="http://schemas.microsoft.com/office/excel/2003/xml">
                  <x2:XPath schema="http://cbapoc.azurewebsites.net/schemas/BAMBie">/ns1:Facility/COBie.Floor</x2:XPath>
                  <x2:XPath schema="http://www.iai-tech.org/ifcXML/IFC2x3/FINAL"/>
                </x2:Map>
              </xs:appinfo>
            </xs:annotation>
          </xs:enumeration>
          <xs:enumeration value="Space">
            <xs:annotation>
              <xs:appinfo source="alias">
                <x2:Map xmlns:x2="http://schemas.microsoft.com/office/excel/2003/xml">
                  <x2:XPath schema="http://cbapoc.azurewebsites.net/schemas/BAMBie">/ns1:Facility/COBie.Space</x2:XPath>
                  <x2:XPath schema="http://www.iai-tech.org/ifcXML/IFC2x3/FINAL"/>
                </x2:Map>
              </xs:appinfo>
            </xs:annotation>
          </xs:enumeration>
        </xs:restriction>
      </xs:simpleType>
      <xs:simpleType name="ConnectionSheet">
        <xs:restriction base="xs:string">
          <xs:enumeration value="Component">
            <xs:annotation>
              <xs:appinfo source="alias">
                <x2:Map xmlns:x2="http://schemas.microsoft.com/office/excel/2003/xml">
                  <x2:XPath schema="http://cbapoc.azurewebsites.net/schemas/BAMBie">/ns1:Facility/COBie.Component</x2:XPath>
                  <x2:XPath schema="http://www.iai-tech.org/ifcXML/IFC2x3/FINAL"/>
                </x2:Map>
              </xs:appinfo>
            </xs:annotation>
          </xs:enumeration>
          <xs:enumeration value="Type">
            <xs:annotation>
              <xs:appinfo source="alias">
                <x2:Map xmlns:x2="http://schemas.microsoft.com/office/excel/2003/xml">
                  <x2:XPath schema="http://cbapoc.azurewebsites.net/schemas/BAMBie">/ns1:Facility/COBie.Type</x2:XPath>
                  <x2:XPath schema="http://www.iai-tech.org/ifcXML/IFC2x3/FINAL"/>
                </x2:Map>
              </xs:appinfo>
            </xs:annotation>
          </xs:enumeration>
          <xs:enumeration value="System">
            <xs:annotation>
              <xs:appinfo source="alias">
                <x2:Map xmlns:x2="http://schemas.microsoft.com/office/excel/2003/xml">
                  <x2:XPath schema="http://cbapoc.azurewebsites.net/schemas/BAMBie">/ns1:Facility/COBie.System</x2:XPath>
                  <x2:XPath schema="http://www.iai-tech.org/ifcXML/IFC2x3/FINAL"/>
                </x2:Map>
              </xs:appinfo>
            </xs:annotation>
          </xs:enumeration>
        </xs:restriction>
      </xs:simpleType>
    </xs:schema>
  </Schema>
  <Schema ID="PickLists" Namespace="BEP/COBiePickLists">
    <xs:schema xmlns:bep="BEP/COBiePickLists" xmlns:xs="http://www.w3.org/2001/XMLSchema" xmlns="" targetNamespace="BEP/COBiePickLists" elementFormDefault="unqualified" attributeFormDefault="unqualified" version="RC1">
      <xs:element name="PickLists" type="bep:AllowedValues"/>
      <xs:complexType name="AllowedValues">
        <xs:sequence>
          <xs:element name="PEnum__Meta" minOccurs="0" maxOccurs="1">
            <xs:complexType>
              <xs:sequence>
                <xs:element name="PEnum__PickList_idx" minOccurs="0" maxOccurs="unbounded">
                  <xs:complexType>
                    <xs:simpleContent>
                      <xs:extension base="xs:string">
                        <xs:attribute name="TableID.Picklist" type="xs:string" default="IFC"/>
                        <xs:attribute name="AppliesToSheet" type="xs:string" default="IfcObject"/>
                        <xs:attribute name="TableID" type="xs:string" default="IfcObject"/>
                        <xs:attribute name="SimpleTypeName" type="xs:string" default="IfcObject"/>
                      </xs:extension>
                    </xs:simpleContent>
                  </xs:complexType>
                </xs:element>
                <xs:element id="Table19" name="na" minOccurs="0" maxOccurs="unbounded">
                  <xs:complexType>
                    <xs:simpleContent>
                      <xs:extension base="xs:string">
                        <xs:attribute name="ExtSystem" type="xs:string" default="IFC"/>
                        <xs:attribute name="Mapping" type="xs:string" default="IfcObject"/>
                      </xs:extension>
                    </xs:simpleContent>
                  </xs:complexType>
                </xs:element>
                <xs:element id="Table20" name="Category_Systems" minOccurs="0" maxOccurs="unbounded">
                  <xs:complexType>
                    <xs:simpleContent>
                      <xs:extension base="xs:string">
                        <xs:attribute name="ExtSystem" type="xs:string" default="IFC"/>
                        <xs:attribute name="Mapping" type="xs:string" default="IfcObject"/>
                      </xs:extension>
                    </xs:simpleContent>
                  </xs:complexType>
                </xs:element>
                <xs:element id="Table21" name="SheetName" minOccurs="0" maxOccurs="unbounded">
                  <xs:complexType>
                    <xs:simpleContent>
                      <xs:extension base="xs:string">
                        <xs:attribute name="ExtSystem" type="xs:string" default="IFC"/>
                        <xs:attribute name="Mapping" type="xs:string" default="IfcObject"/>
                      </xs:extension>
                    </xs:simpleContent>
                  </xs:complexType>
                </xs:element>
              </xs:sequence>
            </xs:complexType>
          </xs:element>
          <xs:element name="PEnum_Facility" minOccurs="0" maxOccurs="1">
            <xs:complexType>
              <xs:sequence>
                <xs:element id="Table22" name="Category" minOccurs="0" maxOccurs="unbounded">
                  <xs:complexType>
                    <xs:simpleContent>
                      <xs:extension base="xs:string">
                        <xs:attribute id="Table23" name="ExtSystem" type="xs:string" default="IFC"/>
                        <xs:attribute name="Mapping" type="xs:string" default="IfcObject"/>
                      </xs:extension>
                    </xs:simpleContent>
                  </xs:complexType>
                </xs:element>
                <xs:element name="ExtObject" minOccurs="0" maxOccurs="unbounded">
                  <xs:complexType>
                    <xs:simpleContent>
                      <xs:extension base="xs:string">
                        <xs:attribute name="ExtSystem" type="xs:string" default="IFC"/>
                        <xs:attribute name="Mapping" type="xs:string" default="IfcObject"/>
                      </xs:extension>
                    </xs:simpleContent>
                  </xs:complexType>
                </xs:element>
                <xs:element name="Project" minOccurs="0" maxOccurs="1">
                  <xs:complexType>
                    <xs:sequence>
                      <xs:element id="Table24" name="Phase_Category" minOccurs="0" maxOccurs="unbounded">
                        <xs:complexType>
                          <xs:simpleContent>
                            <xs:extension base="xs:string">
                              <xs:attribute id="Table25" name="ExtSystem" type="xs:string" default="IFC"/>
                              <xs:attribute name="Mapping" type="xs:string" default="IfcObject"/>
                            </xs:extension>
                          </xs:simpleContent>
                        </xs:complexType>
                      </xs:element>
                      <xs:element id="Table26" name="Units_Linear" minOccurs="0" maxOccurs="unbounded">
                        <xs:complexType>
                          <xs:simpleContent>
                            <xs:extension base="xs:string">
                              <xs:attribute id="Table27" name="ExtSystem" type="xs:string" default="IFC"/>
                              <xs:attribute name="Mapping" type="xs:string" default="IfcObject"/>
                            </xs:extension>
                          </xs:simpleContent>
                        </xs:complexType>
                      </xs:element>
                      <xs:element id="Table28" name="Units_Area" minOccurs="0" maxOccurs="unbounded">
                        <xs:complexType>
                          <xs:simpleContent>
                            <xs:extension base="xs:string">
                              <xs:attribute name="ExtSystem" type="xs:string" default="IFC"/>
                              <xs:attribute name="Mapping" type="xs:string" default="IfcObject"/>
                            </xs:extension>
                          </xs:simpleContent>
                        </xs:complexType>
                      </xs:element>
                      <xs:element id="Table30" name="Units_Volume" minOccurs="0" maxOccurs="unbounded">
                        <xs:complexType>
                          <xs:simpleContent>
                            <xs:extension base="xs:string">
                              <xs:attribute name="ExtSystem" type="xs:string" default="IFC"/>
                              <xs:attribute name="Mapping" type="xs:string" default="IfcObject"/>
                            </xs:extension>
                          </xs:simpleContent>
                        </xs:complexType>
                      </xs:element>
                      <xs:element id="Table32" name="Units_Currency" minOccurs="0" maxOccurs="unbounded">
                        <xs:complexType>
                          <xs:simpleContent>
                            <xs:extension base="xs:string">
                              <xs:attribute name="ExtSystem" type="xs:string" default="IFC"/>
                              <xs:attribute name="Mapping" type="xs:string" default="IfcObject"/>
                            </xs:extension>
                          </xs:simpleContent>
                        </xs:complexType>
                      </xs:element>
                      <xs:element id="Table34" name="Units" minOccurs="0" maxOccurs="unbounded">
                        <xs:complexType>
                          <xs:simpleContent>
                            <xs:extension base="xs:string">
                              <xs:attribute name="ExtSystem" type="xs:string" default="IFC"/>
                              <xs:attribute name="Mapping" type="xs:string" default="IfcObject"/>
                              <xs:attribute name="MasterUnitsDesc" type="xs:string" default="IfcObject"/>
                            </xs:extension>
                          </xs:simpleContent>
                        </xs:complexType>
                      </xs:element>
                      <xs:element id="Table37" name="Units_Mass" minOccurs="0" maxOccurs="unbounded">
                        <xs:complexType>
                          <xs:simpleContent>
                            <xs:extension base="xs:string">
                              <xs:attribute name="ExtSystem" type="xs:string" default="IFC"/>
                              <xs:attribute name="Mapping" type="xs:string" default="IfcObject"/>
                              <xs:attribute name="MasterUnitsDesc" type="xs:string" default="IfcObject"/>
                            </xs:extension>
                          </xs:simpleContent>
                        </xs:complexType>
                      </xs:element>
                      <xs:element id="Table39" name="Units_Duration" minOccurs="0" maxOccurs="unbounded">
                        <xs:complexType>
                          <xs:simpleContent>
                            <xs:extension base="xs:string">
                              <xs:attribute name="ExtSystem" type="xs:string" default="IFC"/>
                              <xs:attribute name="Mapping" type="xs:string" default="IfcObject"/>
                              <xs:attribute name="Frequency" type="xs:string" default="IfcObject"/>
                              <xs:attribute name="TimeFormat" type="xs:string" default="yyyy-mm-ddThh:mm:ss"/>
                            </xs:extension>
                          </xs:simpleContent>
                        </xs:complexType>
                      </xs:element>
                      <xs:element name="ExtObject" minOccurs="0" maxOccurs="unbounded">
                        <xs:complexType>
                          <xs:simpleContent>
                            <xs:extension base="xs:string">
                              <xs:attribute name="ExtSystem" type="xs:string" default="IFC"/>
                              <xs:attribute name="Mapping" type="xs:string" default="IfcObject"/>
                            </xs:extension>
                          </xs:simpleContent>
                        </xs:complexType>
                      </xs:element>
                    </xs:sequence>
                  </xs:complexType>
                </xs:element>
                <xs:element name="Site" minOccurs="0" maxOccurs="1">
                  <xs:complexType>
                    <xs:sequence>
                      <xs:element name="ExtObject" minOccurs="0" maxOccurs="unbounded">
                        <xs:complexType>
                          <xs:simpleContent>
                            <xs:extension base="xs:string">
                              <xs:attribute name="ExtSystem" type="xs:string" default="IFC"/>
                              <xs:attribute name="Mapping" type="xs:string" default="IfcObject"/>
                            </xs:extension>
                          </xs:simpleContent>
                        </xs:complexType>
                      </xs:element>
                    </xs:sequence>
                  </xs:complexType>
                </xs:element>
              </xs:sequence>
            </xs:complexType>
          </xs:element>
          <xs:element name="PEnum_Contact" minOccurs="0" maxOccurs="1">
            <xs:complexType>
              <xs:sequence>
                <xs:element id="Table43" name="Category" minOccurs="0" maxOccurs="unbounded">
                  <xs:complexType>
                    <xs:simpleContent>
                      <xs:extension base="xs:string">
                        <xs:attribute name="ExtSystem" type="xs:string" default="IFC"/>
                        <xs:attribute name="Mapping" type="xs:string" default="IfcObject"/>
                      </xs:extension>
                    </xs:simpleContent>
                  </xs:complexType>
                </xs:element>
                <xs:element name="ExtObject" minOccurs="0" maxOccurs="unbounded">
                  <xs:complexType>
                    <xs:simpleContent>
                      <xs:extension base="xs:string">
                        <xs:attribute name="ExtSystem" type="xs:string" default="IFC"/>
                        <xs:attribute name="Mapping" type="xs:string" default="IfcObject"/>
                      </xs:extension>
                    </xs:simpleContent>
                  </xs:complexType>
                </xs:element>
              </xs:sequence>
            </xs:complexType>
          </xs:element>
          <xs:element name="PEnum_Floor" minOccurs="0" maxOccurs="1">
            <xs:complexType>
              <xs:sequence>
                <xs:element id="Table45" name="Category" minOccurs="0" maxOccurs="unbounded">
                  <xs:complexType>
                    <xs:simpleContent>
                      <xs:extension base="xs:string">
                        <xs:attribute name="ExtSystem" type="xs:string" default="IFC"/>
                        <xs:attribute name="Mapping" type="xs:string" default="IfcObject"/>
                        <xs:attribute name="BS1192" type="xs:string" default="GF"/>
                        <xs:attribute name="IfcBuildingStory" type="xs:string" default="IfcBuildingStory"/>
                      </xs:extension>
                    </xs:simpleContent>
                  </xs:complexType>
                </xs:element>
                <xs:element name="ExtObject" minOccurs="0" maxOccurs="unbounded">
                  <xs:complexType>
                    <xs:simpleContent>
                      <xs:extension base="xs:string">
                        <xs:attribute name="ExtSystem" type="xs:string" default="IFC"/>
                        <xs:attribute name="Mapping" type="xs:string" default="IfcObject"/>
                      </xs:extension>
                    </xs:simpleContent>
                  </xs:complexType>
                </xs:element>
              </xs:sequence>
            </xs:complexType>
          </xs:element>
          <xs:element name="PEnum_Space" minOccurs="0" maxOccurs="1">
            <xs:complexType>
              <xs:sequence>
                <xs:element id="Table47" name="Category" minOccurs="0" maxOccurs="unbounded">
                  <xs:complexType>
                    <xs:simpleContent>
                      <xs:extension base="xs:string">
                        <xs:attribute name="ExtSystem" type="xs:string" default="IFC"/>
                        <xs:attribute name="Mapping" type="xs:string" default="IfcObject"/>
                        <xs:attribute name="Uniclass2015_SL" type="xs:string" default="SL : Spaces Locations"/>
                        <xs:attribute name="Omniclass_13" type="xs:string" default="13-11 00 00 : Space Planning Types"/>
                        <xs:attribute name="ISO12006_2" type="xs:string" default="Space"/>
                        <xs:attribute name="IfcSpatialElement" type="xs:string" default="IfcSpace"/>
                      </xs:extension>
                    </xs:simpleContent>
                  </xs:complexType>
                </xs:element>
                <xs:element name="ExtObject" minOccurs="0" maxOccurs="unbounded">
                  <xs:complexType>
                    <xs:simpleContent>
                      <xs:extension base="xs:string">
                        <xs:attribute name="ExtSystem" type="xs:string" default="IFC"/>
                        <xs:attribute name="Mapping" type="xs:string" default="IfcObject"/>
                      </xs:extension>
                    </xs:simpleContent>
                  </xs:complexType>
                </xs:element>
              </xs:sequence>
            </xs:complexType>
          </xs:element>
          <xs:element name="PEnum_Zone" minOccurs="0" maxOccurs="1">
            <xs:complexType>
              <xs:sequence>
                <xs:element id="Table49" name="Category" minOccurs="0" maxOccurs="unbounded">
                  <xs:complexType>
                    <xs:simpleContent>
                      <xs:extension base="xs:string">
                        <xs:attribute name="ExtSystem" type="xs:string" default="IFC"/>
                        <xs:attribute name="Mapping" type="xs:string" default="IfcObject"/>
                      </xs:extension>
                    </xs:simpleContent>
                  </xs:complexType>
                </xs:element>
                <xs:element name="ExtObject" minOccurs="0" maxOccurs="unbounded">
                  <xs:complexType>
                    <xs:simpleContent>
                      <xs:extension base="xs:string">
                        <xs:attribute name="ExtSystem" type="xs:string" default="IFC"/>
                        <xs:attribute name="Mapping" type="xs:string" default="IfcObject"/>
                      </xs:extension>
                    </xs:simpleContent>
                  </xs:complexType>
                </xs:element>
              </xs:sequence>
            </xs:complexType>
          </xs:element>
          <xs:element name="PEnum_Type" minOccurs="0" maxOccurs="1">
            <xs:complexType>
              <xs:sequence>
                <xs:element id="Table51" name="SheetName" minOccurs="0" maxOccurs="unbounded">
                  <xs:complexType>
                    <xs:simpleContent>
                      <xs:extension base="xs:string">
                        <xs:attribute name="ExtSystem" type="xs:string" default="IFC"/>
                        <xs:attribute name="Mapping" type="xs:string" default="IfcObject"/>
                      </xs:extension>
                    </xs:simpleContent>
                  </xs:complexType>
                </xs:element>
                <xs:element id="Table53" name="Category" minOccurs="0" maxOccurs="unbounded">
                  <xs:complexType>
                    <xs:simpleContent>
                      <xs:extension base="xs:string">
                        <xs:attribute name="ExtSystem" type="xs:string" default="IFC"/>
                        <xs:attribute name="Mapping" type="xs:string" default="IfcObject"/>
                        <xs:attribute name="IfcElementType" type="xs:string" default="IfcElementType"/>
                      </xs:extension>
                    </xs:simpleContent>
                  </xs:complexType>
                </xs:element>
                <xs:element id="Table55" name="AssetType" minOccurs="0" maxOccurs="unbounded">
                  <xs:complexType>
                    <xs:simpleContent>
                      <xs:extension base="xs:string">
                        <xs:attribute name="ExtSystem" type="xs:string" default="IFC"/>
                        <xs:attribute name="Mapping" type="xs:string" default="IfcObject"/>
                      </xs:extension>
                    </xs:simpleContent>
                  </xs:complexType>
                </xs:element>
                <xs:element name="ExtObject" minOccurs="0" maxOccurs="unbounded">
                  <xs:complexType>
                    <xs:simpleContent>
                      <xs:extension base="xs:string">
                        <xs:attribute name="ExtSystem" type="xs:string" default="IFC"/>
                        <xs:attribute name="Mapping" type="xs:string" default="IfcObject"/>
                      </xs:extension>
                    </xs:simpleContent>
                  </xs:complexType>
                </xs:element>
                <xs:element name="PEnum_Type_Warranty_ExtObject" minOccurs="0" maxOccurs="unbounded">
                  <xs:complexType>
                    <xs:simpleContent>
                      <xs:extension base="xs:string">
                        <xs:attribute name="ExtSystem" type="xs:string" default="IFC"/>
                        <xs:attribute name="Mapping" type="xs:string" default="IfcObject"/>
                      </xs:extension>
                    </xs:simpleContent>
                  </xs:complexType>
                </xs:element>
              </xs:sequence>
            </xs:complexType>
          </xs:element>
          <xs:element name="PEnum_Component" minOccurs="0" maxOccurs="1">
            <xs:complexType>
              <xs:sequence>
                <xs:element id="Table57" name="Category" minOccurs="0" maxOccurs="unbounded">
                  <xs:complexType>
                    <xs:simpleContent>
                      <xs:extension base="xs:string">
                        <xs:attribute name="ExtSystem" type="xs:string" default="IFC"/>
                        <xs:attribute name="Mapping" type="xs:string" default="IfcObject"/>
                      </xs:extension>
                    </xs:simpleContent>
                  </xs:complexType>
                </xs:element>
                <xs:element name="ExtObject" minOccurs="0" maxOccurs="unbounded">
                  <xs:complexType>
                    <xs:simpleContent>
                      <xs:extension base="xs:string">
                        <xs:attribute name="ExtSystem" type="xs:string" default="IFC"/>
                        <xs:attribute name="Mapping" type="xs:string" default="IfcObject"/>
                      </xs:extension>
                    </xs:simpleContent>
                  </xs:complexType>
                </xs:element>
              </xs:sequence>
            </xs:complexType>
          </xs:element>
          <xs:element name="PEnum_System" minOccurs="0" maxOccurs="1">
            <xs:complexType>
              <xs:sequence>
                <xs:element id="Table59" name="Category" minOccurs="0" maxOccurs="unbounded">
                  <xs:complexType>
                    <xs:simpleContent>
                      <xs:extension base="xs:string">
                        <xs:attribute name="ExtSystem" type="xs:string" default="IFC"/>
                        <xs:attribute name="Mapping" type="xs:string" default="IfcObject"/>
                      </xs:extension>
                    </xs:simpleContent>
                  </xs:complexType>
                </xs:element>
                <xs:element name="ExtObject" minOccurs="0" maxOccurs="unbounded">
                  <xs:complexType>
                    <xs:simpleContent>
                      <xs:extension base="xs:string">
                        <xs:attribute name="ExtSystem" type="xs:string" default="IFC"/>
                        <xs:attribute name="Mapping" type="xs:string" default="IfcObject"/>
                      </xs:extension>
                    </xs:simpleContent>
                  </xs:complexType>
                </xs:element>
              </xs:sequence>
            </xs:complexType>
          </xs:element>
          <xs:element name="PEnum_Assembly" minOccurs="0" maxOccurs="1">
            <xs:complexType>
              <xs:sequence>
                <xs:element id="Table61" name="SheetName" minOccurs="0" maxOccurs="unbounded">
                  <xs:complexType>
                    <xs:sequence>
                      <xs:element name="SheetName" type="xs:string" default="Type"/>
                      <xs:element name="SheetName2" type="xs:string" default="Type"/>
                    </xs:sequence>
                  </xs:complexType>
                </xs:element>
                <xs:element id="Table64" name="Category" minOccurs="0" maxOccurs="unbounded">
                  <xs:complexType>
                    <xs:simpleContent>
                      <xs:extension base="xs:string">
                        <xs:attribute name="ExtSystem" type="xs:string" default="IFC"/>
                        <xs:attribute name="Mapping" type="xs:string" default="IfcObject"/>
                      </xs:extension>
                    </xs:simpleContent>
                  </xs:complexType>
                </xs:element>
                <xs:element name="ExtObject" minOccurs="0" maxOccurs="unbounded">
                  <xs:complexType>
                    <xs:simpleContent>
                      <xs:extension base="xs:string">
                        <xs:attribute name="ExtSystem" type="xs:string" default="IFC"/>
                        <xs:attribute name="Mapping" type="xs:string" default="IfcObject"/>
                      </xs:extension>
                    </xs:simpleContent>
                  </xs:complexType>
                </xs:element>
              </xs:sequence>
            </xs:complexType>
          </xs:element>
          <xs:element name="PEnum_Connection" minOccurs="0" maxOccurs="1">
            <xs:complexType>
              <xs:sequence>
                <xs:element id="Table66" name="SheetName" minOccurs="0" maxOccurs="unbounded">
                  <xs:complexType>
                    <xs:simpleContent>
                      <xs:extension base="xs:string">
                        <xs:attribute name="ExtSystem" type="xs:string" default="IFC"/>
                        <xs:attribute name="Mapping" type="xs:string" default="IfcObject"/>
                      </xs:extension>
                    </xs:simpleContent>
                  </xs:complexType>
                </xs:element>
                <xs:element id="Table67" name="Category" minOccurs="0" maxOccurs="unbounded">
                  <xs:complexType>
                    <xs:simpleContent>
                      <xs:extension base="xs:string">
                        <xs:attribute name="ExtSystem" type="xs:string" default="IFC"/>
                        <xs:attribute name="Mapping" type="xs:string" default="IfcObject"/>
                      </xs:extension>
                    </xs:simpleContent>
                  </xs:complexType>
                </xs:element>
                <xs:element name="ExtObject" minOccurs="0" maxOccurs="unbounded">
                  <xs:complexType>
                    <xs:simpleContent>
                      <xs:extension base="xs:string">
                        <xs:attribute name="ExtSystem" type="xs:string" default="IFC"/>
                        <xs:attribute name="Mapping" type="xs:string" default="IfcObject"/>
                      </xs:extension>
                    </xs:simpleContent>
                  </xs:complexType>
                </xs:element>
              </xs:sequence>
            </xs:complexType>
          </xs:element>
          <xs:element name="PEnum_Spare" minOccurs="0" maxOccurs="1">
            <xs:complexType>
              <xs:sequence>
                <xs:element id="Table69" name="Category" minOccurs="0" maxOccurs="unbounded">
                  <xs:complexType>
                    <xs:simpleContent>
                      <xs:extension base="xs:string">
                        <xs:attribute name="ExtSystem" type="xs:string" default="IFC"/>
                        <xs:attribute name="Mapping" type="xs:string" default="IfcObject"/>
                      </xs:extension>
                    </xs:simpleContent>
                  </xs:complexType>
                </xs:element>
                <xs:element name="ExtObject" minOccurs="0" maxOccurs="unbounded">
                  <xs:complexType>
                    <xs:simpleContent>
                      <xs:extension base="xs:string">
                        <xs:attribute name="ExtSystem" type="xs:string" default="IFC"/>
                        <xs:attribute name="Mapping" type="xs:string" default="IfcObject"/>
                      </xs:extension>
                    </xs:simpleContent>
                  </xs:complexType>
                </xs:element>
              </xs:sequence>
            </xs:complexType>
          </xs:element>
          <xs:element name="PEnum_Resource" minOccurs="0" maxOccurs="1">
            <xs:complexType>
              <xs:sequence>
                <xs:element id="Table71" name="Category" minOccurs="0" maxOccurs="unbounded">
                  <xs:complexType>
                    <xs:simpleContent>
                      <xs:extension base="xs:string">
                        <xs:attribute name="ExtSystem" type="xs:string" default="IFC"/>
                        <xs:attribute name="Mapping" type="xs:string" default="IfcObject"/>
                      </xs:extension>
                    </xs:simpleContent>
                  </xs:complexType>
                </xs:element>
                <xs:element name="ExtObject" minOccurs="0" maxOccurs="unbounded">
                  <xs:complexType>
                    <xs:simpleContent>
                      <xs:extension base="xs:string">
                        <xs:attribute name="ExtSystem" type="xs:string" default="IFC"/>
                        <xs:attribute name="Mapping" type="xs:string" default="IfcObject"/>
                      </xs:extension>
                    </xs:simpleContent>
                  </xs:complexType>
                </xs:element>
              </xs:sequence>
            </xs:complexType>
          </xs:element>
          <xs:element name="PEnum_Job" minOccurs="0" maxOccurs="1">
            <xs:complexType>
              <xs:sequence>
                <xs:element id="Table73" name="Category" minOccurs="0" maxOccurs="unbounded">
                  <xs:complexType>
                    <xs:simpleContent>
                      <xs:extension base="xs:string">
                        <xs:attribute name="ExtSystem" type="xs:string" default="IFC"/>
                        <xs:attribute name="Mapping" type="xs:string" default="IfcObject"/>
                      </xs:extension>
                    </xs:simpleContent>
                  </xs:complexType>
                </xs:element>
                <xs:element id="Table75" name="Status" minOccurs="0" maxOccurs="unbounded">
                  <xs:complexType>
                    <xs:simpleContent>
                      <xs:extension base="xs:string">
                        <xs:attribute name="ExtSystem" type="xs:string" default="IFC"/>
                        <xs:attribute name="Mapping" type="xs:string" default="IfcObject"/>
                      </xs:extension>
                    </xs:simpleContent>
                  </xs:complexType>
                </xs:element>
                <xs:element id="Table77" name="ApprovalBy" minOccurs="0" maxOccurs="unbounded">
                  <xs:complexType>
                    <xs:simpleContent>
                      <xs:extension base="xs:string">
                        <xs:attribute name="ExtSystem" type="xs:string" default="IFC"/>
                        <xs:attribute name="Mapping" type="xs:string" default="IfcObject"/>
                      </xs:extension>
                    </xs:simpleContent>
                  </xs:complexType>
                </xs:element>
                <xs:element name="ExtObject" minOccurs="0" maxOccurs="unbounded">
                  <xs:complexType>
                    <xs:simpleContent>
                      <xs:extension base="xs:string">
                        <xs:attribute name="ExtSystem" type="xs:string" default="IFC"/>
                        <xs:attribute name="Mapping" type="xs:string" default="IfcObject"/>
                      </xs:extension>
                    </xs:simpleContent>
                  </xs:complexType>
                </xs:element>
              </xs:sequence>
            </xs:complexType>
          </xs:element>
          <xs:element name="PEnum_Impact" minOccurs="0" maxOccurs="1">
            <xs:complexType>
              <xs:sequence>
                <xs:element id="Table79" name="Category" minOccurs="0" maxOccurs="unbounded">
                  <xs:complexType>
                    <xs:simpleContent>
                      <xs:extension base="xs:string">
                        <xs:attribute name="ExtSystem" type="xs:string" default="IFC"/>
                        <xs:attribute name="Mapping" type="xs:string" default="IfcObject"/>
                      </xs:extension>
                    </xs:simpleContent>
                  </xs:complexType>
                </xs:element>
                <xs:element id="Table81" name="Stage" minOccurs="0" maxOccurs="unbounded">
                  <xs:complexType>
                    <xs:simpleContent>
                      <xs:extension base="xs:string">
                        <xs:attribute name="ExtSystem" type="xs:string" default="IFC"/>
                        <xs:attribute name="Mapping" type="xs:string" default="IfcObject"/>
                      </xs:extension>
                    </xs:simpleContent>
                  </xs:complexType>
                </xs:element>
                <xs:element id="Table83" name="Units" minOccurs="0" maxOccurs="unbounded">
                  <xs:complexType>
                    <xs:simpleContent>
                      <xs:extension base="xs:string">
                        <xs:attribute name="ExtSystem" type="xs:string" default="IFC"/>
                        <xs:attribute name="Mapping" type="xs:string" default="IfcObject"/>
                      </xs:extension>
                    </xs:simpleContent>
                  </xs:complexType>
                </xs:element>
                <xs:element name="ExtObject" minOccurs="0" maxOccurs="unbounded">
                  <xs:complexType>
                    <xs:simpleContent>
                      <xs:extension base="xs:string">
                        <xs:attribute name="ExtSystem" type="xs:string" default="IFC"/>
                        <xs:attribute name="Mapping" type="xs:string" default="IfcObject"/>
                      </xs:extension>
                    </xs:simpleContent>
                  </xs:complexType>
                </xs:element>
              </xs:sequence>
            </xs:complexType>
          </xs:element>
          <xs:element name="PEnum_Document" minOccurs="0" maxOccurs="1">
            <xs:complexType>
              <xs:sequence>
                <xs:element id="Table85" name="Category" minOccurs="0" maxOccurs="unbounded">
                  <xs:complexType>
                    <xs:simpleContent>
                      <xs:extension base="xs:string">
                        <xs:attribute name="ExtSystem" type="xs:string" default="IFC"/>
                        <xs:attribute name="Mapping" type="xs:string" default="IfcObject"/>
                      </xs:extension>
                    </xs:simpleContent>
                  </xs:complexType>
                </xs:element>
                <xs:element id="Table87" name="Stage" minOccurs="0" maxOccurs="unbounded">
                  <xs:complexType>
                    <xs:simpleContent>
                      <xs:extension base="xs:string">
                        <xs:attribute name="ExtSystem" type="xs:string" default="IFC"/>
                        <xs:attribute name="Mapping" type="xs:string" default="IfcObject"/>
                      </xs:extension>
                    </xs:simpleContent>
                  </xs:complexType>
                </xs:element>
                <xs:element name="ExtObject" minOccurs="0" maxOccurs="unbounded">
                  <xs:complexType>
                    <xs:simpleContent>
                      <xs:extension base="xs:string">
                        <xs:attribute name="ExtSystem" type="xs:string" default="IFC"/>
                        <xs:attribute name="Mapping" type="xs:string" default="IfcObject"/>
                      </xs:extension>
                    </xs:simpleContent>
                  </xs:complexType>
                </xs:element>
              </xs:sequence>
            </xs:complexType>
          </xs:element>
          <xs:element name="PEnum_Attribute" minOccurs="0" maxOccurs="1">
            <xs:complexType>
              <xs:sequence>
                <xs:element id="Table89" name="Category" minOccurs="0" maxOccurs="unbounded">
                  <xs:complexType>
                    <xs:simpleContent>
                      <xs:extension base="xs:string">
                        <xs:attribute name="ExtSystem" type="xs:string" default="IFC"/>
                        <xs:attribute name="Mapping" type="xs:string" default="IfcObject"/>
                      </xs:extension>
                    </xs:simpleContent>
                  </xs:complexType>
                </xs:element>
                <xs:element name="ExtObject" minOccurs="0" maxOccurs="unbounded">
                  <xs:complexType>
                    <xs:simpleContent>
                      <xs:extension base="xs:string">
                        <xs:attribute name="ExtSystem" type="xs:string" default="IFC"/>
                        <xs:attribute name="Mapping" type="xs:string" default="IfcObject"/>
                      </xs:extension>
                    </xs:simpleContent>
                  </xs:complexType>
                </xs:element>
              </xs:sequence>
            </xs:complexType>
          </xs:element>
          <xs:element name="PEnum_Coordinate" minOccurs="0" maxOccurs="1">
            <xs:complexType>
              <xs:sequence>
                <xs:element id="Table91" name="SheetName" minOccurs="0" maxOccurs="unbounded">
                  <xs:complexType>
                    <xs:simpleContent>
                      <xs:extension base="xs:string">
                        <xs:attribute name="ExtSystem" type="xs:string" default="IFC"/>
                        <xs:attribute name="Mapping" type="xs:string" default="IfcObject"/>
                      </xs:extension>
                    </xs:simpleContent>
                  </xs:complexType>
                </xs:element>
                <xs:element id="Table92" name="Category" minOccurs="0" maxOccurs="unbounded">
                  <xs:complexType>
                    <xs:simpleContent>
                      <xs:extension base="xs:string">
                        <xs:attribute name="ExtSystem" type="xs:string" default="IFC"/>
                        <xs:attribute name="Mapping" type="xs:string" default="IfcObject"/>
                      </xs:extension>
                    </xs:simpleContent>
                  </xs:complexType>
                </xs:element>
                <xs:element name="ExtObject" minOccurs="0" maxOccurs="unbounded">
                  <xs:complexType>
                    <xs:simpleContent>
                      <xs:extension base="xs:string">
                        <xs:attribute name="ExtSystem" type="xs:string" default="IFC"/>
                        <xs:attribute name="Mapping" type="xs:string" default="IfcObject"/>
                      </xs:extension>
                    </xs:simpleContent>
                  </xs:complexType>
                </xs:element>
              </xs:sequence>
            </xs:complexType>
          </xs:element>
          <xs:element name="PEnum_Issue" minOccurs="0" maxOccurs="1">
            <xs:complexType>
              <xs:sequence>
                <xs:element id="Table94" name="Category" minOccurs="0" maxOccurs="unbounded">
                  <xs:complexType>
                    <xs:simpleContent>
                      <xs:extension base="xs:string">
                        <xs:attribute name="ExtSystem" type="xs:string" default="IFC"/>
                        <xs:attribute name="Mapping" type="xs:string" default="IfcObject"/>
                      </xs:extension>
                    </xs:simpleContent>
                  </xs:complexType>
                </xs:element>
                <xs:element id="Table96" name="Chance" minOccurs="0" maxOccurs="unbounded">
                  <xs:complexType>
                    <xs:simpleContent>
                      <xs:extension base="xs:string">
                        <xs:attribute name="ExtSystem" type="xs:string" default="IFC"/>
                        <xs:attribute name="Mapping" type="xs:string" default="IfcObject"/>
                      </xs:extension>
                    </xs:simpleContent>
                  </xs:complexType>
                </xs:element>
                <xs:element id="Table97" name="Impact" minOccurs="0" maxOccurs="unbounded">
                  <xs:complexType>
                    <xs:simpleContent>
                      <xs:extension base="xs:string">
                        <xs:attribute name="ExtSystem" type="xs:string" default="IFC"/>
                        <xs:attribute name="Mapping" type="xs:string" default="IfcObject"/>
                      </xs:extension>
                    </xs:simpleContent>
                  </xs:complexType>
                </xs:element>
                <xs:element id="Table99" name="Risk" minOccurs="0" maxOccurs="unbounded">
                  <xs:complexType>
                    <xs:simpleContent>
                      <xs:extension base="xs:string">
                        <xs:attribute name="ExtSystem" type="xs:string" default="IFC"/>
                        <xs:attribute name="Mapping" type="xs:string" default="IfcObject"/>
                      </xs:extension>
                    </xs:simpleContent>
                  </xs:complexType>
                </xs:element>
                <xs:element name="ExtObject" minOccurs="0" maxOccurs="unbounded">
                  <xs:complexType>
                    <xs:simpleContent>
                      <xs:extension base="xs:string">
                        <xs:attribute name="ExtSystem" type="xs:string" default="IFC"/>
                        <xs:attribute name="Mapping" type="xs:string" default="IfcObject"/>
                      </xs:extension>
                    </xs:simpleContent>
                  </xs:complexType>
                </xs:element>
              </xs:sequence>
            </xs:complexType>
          </xs:element>
          <xs:element name="PEnum_Stage" minOccurs="0" maxOccurs="1">
            <xs:complexType>
              <xs:sequence>
                <xs:element id="Table101" name="Category" minOccurs="0" maxOccurs="unbounded">
                  <xs:complexType>
                    <xs:simpleContent>
                      <xs:extension base="xs:string">
                        <xs:attribute name="ExtSystem" type="xs:string" default="IFC"/>
                        <xs:attribute name="Mapping" type="xs:string" default="IfcObject"/>
                      </xs:extension>
                    </xs:simpleContent>
                  </xs:complexType>
                </xs:element>
              </xs:sequence>
            </xs:complexType>
          </xs:element>
        </xs:sequence>
      </xs:complexType>
      <xs:simpleType name="PEnum_Units_Area">
        <xs:annotation>
          <xs:documentation>Acceptable area units for Facility default units.</xs:documentation>
        </xs:annotation>
        <xs:restriction base="xs:string">
          <xs:enumeration value="square centimeters">
            <xs:annotation>
              <xs:appinfo source="alias">square centimeters</xs:appinfo>
              <xs:appinfo source="alias">square centimeter</xs:appinfo>
              <xs:appinfo source="alias">squarecentimeters</xs:appinfo>
              <xs:appinfo source="alias">squarecentimeter</xs:appinfo>
              <xs:appinfo source="alias">cm2</xs:appinfo>
            </xs:annotation>
          </xs:enumeration>
          <xs:enumeration value="square feet">
            <xs:annotation>
              <xs:appinfo source="alias">square feets</xs:appinfo>
              <xs:appinfo source="alias">square feet</xs:appinfo>
              <xs:appinfo source="alias">squarefeets</xs:appinfo>
              <xs:appinfo source="alias">squarefeet</xs:appinfo>
              <xs:appinfo source="alias">ft2</xs:appinfo>
            </xs:annotation>
          </xs:enumeration>
          <xs:enumeration value="square inches">
            <xs:annotation>
              <xs:appinfo source="alias">square inches</xs:appinfo>
              <xs:appinfo source="alias">square inch</xs:appinfo>
              <xs:appinfo source="alias">squareinches</xs:appinfo>
              <xs:appinfo source="alias">squareinch</xs:appinfo>
              <xs:appinfo source="alias">in2</xs:appinfo>
            </xs:annotation>
          </xs:enumeration>
          <xs:enumeration value="square kilometers">
            <xs:annotation>
              <xs:appinfo source="alias">square kilometers</xs:appinfo>
              <xs:appinfo source="alias">square kilometer</xs:appinfo>
              <xs:appinfo source="alias">squarekilometers</xs:appinfo>
              <xs:appinfo source="alias">squarekilometer</xs:appinfo>
              <xs:appinfo source="alias">km2</xs:appinfo>
            </xs:annotation>
          </xs:enumeration>
          <xs:enumeration value="square meters">
            <xs:annotation>
              <xs:appinfo source="alias">square meters</xs:appinfo>
              <xs:appinfo source="alias">square meter</xs:appinfo>
              <xs:appinfo source="alias">squaremeters</xs:appinfo>
              <xs:appinfo source="alias">squaremeter</xs:appinfo>
              <xs:appinfo source="alias">m2</xs:appinfo>
            </xs:annotation>
          </xs:enumeration>
          <xs:enumeration value="square miles">
            <xs:annotation>
              <xs:appinfo source="alias">square miles</xs:appinfo>
              <xs:appinfo source="alias">square mile</xs:appinfo>
              <xs:appinfo source="alias">squaremiles</xs:appinfo>
              <xs:appinfo source="alias">squaremile</xs:appinfo>
              <xs:appinfo source="alias">mile2</xs:appinfo>
            </xs:annotation>
          </xs:enumeration>
          <xs:enumeration value="square millimeters">
            <xs:annotation>
              <xs:appinfo source="alias">square milimeters</xs:appinfo>
              <xs:appinfo source="alias">square milimeter</xs:appinfo>
              <xs:appinfo source="alias">squaremilimeters</xs:appinfo>
              <xs:appinfo source="alias">squaremilimeter</xs:appinfo>
              <xs:appinfo source="alias">mm2</xs:appinfo>
            </xs:annotation>
          </xs:enumeration>
          <xs:enumeration value="square yards">
            <xs:annotation>
              <xs:appinfo source="alias">square yards</xs:appinfo>
              <xs:appinfo source="alias">square yard</xs:appinfo>
              <xs:appinfo source="alias">squareyards</xs:appinfo>
              <xs:appinfo source="alias">squareyard</xs:appinfo>
              <xs:appinfo source="alias">yd2</xs:appinfo>
            </xs:annotation>
          </xs:enumeration>
          <xs:enumeration value="not defined">
            <xs:annotation>
              <xs:appinfo source="alias">n/a</xs:appinfo>
            </xs:annotation>
          </xs:enumeration>
          <xs:enumeration value="user defined"/>
        </xs:restriction>
      </xs:simpleType>
      <xs:simpleType name="PEnum_Units_Currency">
        <xs:annotation>
          <xs:documentation>Acceptable currency units for Facility default units.</xs:documentation>
        </xs:annotation>
        <xs:restriction base="xs:string">
          <xs:enumeration value="AED"/>
          <xs:enumeration value="AES"/>
          <xs:enumeration value="ATS"/>
          <xs:enumeration value="AUD"/>
          <xs:enumeration value="BBD"/>
          <xs:enumeration value="BEG"/>
          <xs:enumeration value="BGL"/>
          <xs:enumeration value="BHD"/>
          <xs:enumeration value="BMD"/>
          <xs:enumeration value="BND"/>
          <xs:enumeration value="BRL"/>
          <xs:enumeration value="BSD"/>
          <xs:enumeration value="BWP"/>
          <xs:enumeration value="BZD"/>
          <xs:enumeration value="CAD"/>
          <xs:enumeration value="CBD"/>
          <xs:enumeration value="CHF"/>
          <xs:enumeration value="CLP"/>
          <xs:enumeration value="CNY"/>
          <xs:enumeration value="CYS"/>
          <xs:enumeration value="CZK"/>
          <xs:enumeration value="DDP"/>
          <xs:enumeration value="DEM"/>
          <xs:enumeration value="DKK"/>
          <xs:enumeration value="EGL"/>
          <xs:enumeration value="EST"/>
          <xs:enumeration value="EUR">
            <xs:annotation>
              <xs:appinfo source="alias">Euro</xs:appinfo>
              <xs:appinfo source="alias">Euros</xs:appinfo>
              <xs:appinfo source="alias">€</xs:appinfo>
            </xs:annotation>
          </xs:enumeration>
          <xs:enumeration value="FAK"/>
          <xs:enumeration value="FIM"/>
          <xs:enumeration value="FJD"/>
          <xs:enumeration value="FKP"/>
          <xs:enumeration value="FRF"/>
          <xs:enumeration value="GBP">
            <xs:annotation>
              <xs:appinfo source="alias">British pound</xs:appinfo>
              <xs:appinfo source="alias">British pounds</xs:appinfo>
              <xs:appinfo source="alias">pounds</xs:appinfo>
              <xs:appinfo source="alias">pound</xs:appinfo>
              <xs:appinfo source="alias">£</xs:appinfo>
            </xs:annotation>
          </xs:enumeration>
          <xs:enumeration value="GIP"/>
          <xs:enumeration value="GMD"/>
          <xs:enumeration value="GRX"/>
          <xs:enumeration value="HKD"/>
          <xs:enumeration value="HUF"/>
          <xs:enumeration value="ICK"/>
          <xs:enumeration value="IDR"/>
          <xs:enumeration value="ILS"/>
          <xs:enumeration value="INR"/>
          <xs:enumeration value="IRP"/>
          <xs:enumeration value="ITL"/>
          <xs:enumeration value="JMD"/>
          <xs:enumeration value="JOD"/>
          <xs:enumeration value="JPY"/>
          <xs:enumeration value="KES"/>
          <xs:enumeration value="KRW"/>
          <xs:enumeration value="KWD"/>
          <xs:enumeration value="KYD"/>
          <xs:enumeration value="LKR"/>
          <xs:enumeration value="LUF"/>
          <xs:enumeration value="MTL"/>
          <xs:enumeration value="MUR"/>
          <xs:enumeration value="MXN"/>
          <xs:enumeration value="MYR"/>
          <xs:enumeration value="NLG"/>
          <xs:enumeration value="NZD"/>
          <xs:enumeration value="OMR"/>
          <xs:enumeration value="PGK"/>
          <xs:enumeration value="PHP"/>
          <xs:enumeration value="PKR"/>
          <xs:enumeration value="PLN"/>
          <xs:enumeration value="PTN"/>
          <xs:enumeration value="QAR"/>
          <xs:enumeration value="RUR"/>
          <xs:enumeration value="SAR"/>
          <xs:enumeration value="SCR"/>
          <xs:enumeration value="SEK"/>
          <xs:enumeration value="SGD"/>
          <xs:enumeration value="SKP"/>
          <xs:enumeration value="THB"/>
          <xs:enumeration value="TRL"/>
          <xs:enumeration value="TTD"/>
          <xs:enumeration value="TWD"/>
          <xs:enumeration value="USD">
            <xs:annotation>
              <xs:appinfo source="alias">Dollar</xs:appinfo>
              <xs:appinfo source="alias">Dollars</xs:appinfo>
              <xs:appinfo source="alias">$</xs:appinfo>
            </xs:annotation>
          </xs:enumeration>
          <xs:enumeration value="VEB"/>
          <xs:enumeration value="VND"/>
          <xs:enumeration value="XEU"/>
          <xs:enumeration value="ZAR"/>
          <xs:enumeration value="ZWD"/>
          <xs:enumeration value="NOK"/>
          <xs:enumeration value="not defined"/>
          <xs:enumeration value="none"/>
          <xs:enumeration value="user defined"/>
        </xs:restriction>
      </xs:simpleType>
      <xs:simpleType name="PEnum_Units_Linear">
        <xs:annotation>
          <xs:documentation>Picklist of linear units acceptable for Facility default linear units.</xs:documentation>
        </xs:annotation>
        <xs:restriction base="xs:string">
          <xs:enumeration value="centimeters">
            <xs:annotation>
              <xs:appinfo source="alias">centimeter</xs:appinfo>
              <xs:appinfo source="alias">cm</xs:appinfo>
            </xs:annotation>
          </xs:enumeration>
          <xs:enumeration value="feet">
            <xs:annotation>
              <xs:appinfo source="alias">feet</xs:appinfo>
              <xs:appinfo source="alias">ft</xs:appinfo>
            </xs:annotation>
          </xs:enumeration>
          <xs:enumeration value="inches">
            <xs:annotation>
              <xs:appinfo source="alias">inch</xs:appinfo>
              <xs:appinfo source="alias">in</xs:appinfo>
            </xs:annotation>
          </xs:enumeration>
          <xs:enumeration value="kilometers">
            <xs:annotation>
              <xs:appinfo source="alias">kilometer</xs:appinfo>
              <xs:appinfo source="alias">km</xs:appinfo>
            </xs:annotation>
          </xs:enumeration>
          <xs:enumeration value="meters">
            <xs:annotation>
              <xs:appinfo source="alias">meter</xs:appinfo>
              <xs:appinfo source="alias">m</xs:appinfo>
            </xs:annotation>
          </xs:enumeration>
          <xs:enumeration value="miles">
            <xs:annotation>
              <xs:appinfo source="alias">mile</xs:appinfo>
            </xs:annotation>
          </xs:enumeration>
          <xs:enumeration value="millimeters">
            <xs:annotation>
              <xs:appinfo source="alias">millimeter</xs:appinfo>
              <xs:appinfo source="alias">mm</xs:appinfo>
            </xs:annotation>
          </xs:enumeration>
          <xs:enumeration value="yards">
            <xs:annotation>
              <xs:appinfo source="alias">yard</xs:appinfo>
              <xs:appinfo source="alias">yd</xs:appinfo>
            </xs:annotation>
          </xs:enumeration>
          <xs:enumeration value="not defined">
            <xs:annotation>
              <xs:appinfo source="alias">unknown</xs:appinfo>
              <xs:appinfo source="alias">n/a</xs:appinfo>
            </xs:annotation>
          </xs:enumeration>
          <xs:enumeration value="user defined"/>
        </xs:restriction>
      </xs:simpleType>
      <xs:simpleType name="PEnum_Units_Volume">
        <xs:annotation>
          <xs:documentation>Acceptable volume units for Facility default units.</xs:documentation>
        </xs:annotation>
        <xs:restriction base="xs:string">
          <xs:enumeration value="cubic centimeters">
            <xs:annotation>
              <xs:appinfo source="alias">cubic centimeters</xs:appinfo>
              <xs:appinfo source="alias">cubic centimeter</xs:appinfo>
              <xs:appinfo source="alias">cubiccentimeters</xs:appinfo>
              <xs:appinfo source="alias">cubiccentimeter</xs:appinfo>
              <xs:appinfo source="alias">cm3</xs:appinfo>
            </xs:annotation>
          </xs:enumeration>
          <xs:enumeration value="cubic feet">
            <xs:annotation>
              <xs:appinfo source="alias">cubic feets</xs:appinfo>
              <xs:appinfo source="alias">cubic feet</xs:appinfo>
              <xs:appinfo source="alias">cubicfeets</xs:appinfo>
              <xs:appinfo source="alias">cubicfeet</xs:appinfo>
              <xs:appinfo source="alias">ft3</xs:appinfo>
            </xs:annotation>
          </xs:enumeration>
          <xs:enumeration value="cubic inches">
            <xs:annotation>
              <xs:appinfo source="alias">cubic inchs</xs:appinfo>
              <xs:appinfo source="alias">cubic inch</xs:appinfo>
              <xs:appinfo source="alias">cubicinches</xs:appinfo>
              <xs:appinfo source="alias">cubicinch</xs:appinfo>
              <xs:appinfo source="alias">in3</xs:appinfo>
            </xs:annotation>
          </xs:enumeration>
          <xs:enumeration value="cubic meters">
            <xs:annotation>
              <xs:appinfo source="alias">cubic meters</xs:appinfo>
              <xs:appinfo source="alias">cubic meter</xs:appinfo>
              <xs:appinfo source="alias">cubicmeters</xs:appinfo>
              <xs:appinfo source="alias">cubicmeter</xs:appinfo>
              <xs:appinfo source="alias">m3</xs:appinfo>
            </xs:annotation>
          </xs:enumeration>
          <xs:enumeration value="cubic millimeters">
            <xs:annotation>
              <xs:appinfo source="alias">cubic millimeters</xs:appinfo>
              <xs:appinfo source="alias">cubic millimeter</xs:appinfo>
              <xs:appinfo source="alias">cubicmillimeters</xs:appinfo>
              <xs:appinfo source="alias">cubicmillimeter</xs:appinfo>
              <xs:appinfo source="alias">mm3</xs:appinfo>
            </xs:annotation>
          </xs:enumeration>
          <xs:enumeration value="cubic yards">
            <xs:annotation>
              <xs:appinfo source="alias">cubic yards</xs:appinfo>
              <xs:appinfo source="alias">cubic yard</xs:appinfo>
              <xs:appinfo source="alias">cubicyards</xs:appinfo>
              <xs:appinfo source="alias">cubicyard</xs:appinfo>
              <xs:appinfo source="Excel">yd3</xs:appinfo>
            </xs:annotation>
          </xs:enumeration>
          <xs:enumeration value="not defined"/>
          <xs:enumeration value="user defined"/>
        </xs:restriction>
      </xs:simpleType>
      <xs:simpleType name="PEnum_Type_AssetType">
        <xs:annotation>
          <xs:documentation>AssetPortability type represents an enumeration representing the portability of an asset: fixed or moveable.</xs:documentation>
        </xs:annotation>
        <xs:restriction base="xs:string">
          <xs:enumeration value="Fixed"/>
          <xs:enumeration value="Moveable"/>
          <xs:enumeration value="not defined"/>
          <xs:enumeration value="user defined"/>
        </xs:restriction>
      </xs:simpleType>
      <xs:simpleType name="PEnum__SheetName">
        <xs:annotation>
          <xs:documentation>Entity type for a keys which are not strong defined in COBie. Keys can only be defined for a types with unique name restriction.</xs:documentation>
        </xs:annotation>
        <xs:restriction base="xs:string">
          <xs:enumeration value="Contact">
            <xs:annotation>
              <xs:appinfo source="alias">UK2012|Contact</xs:appinfo>
            </xs:annotation>
          </xs:enumeration>
          <xs:enumeration value="Facility">
            <xs:annotation>
              <xs:appinfo source="alias">UK2012|Facility</xs:appinfo>
            </xs:annotation>
          </xs:enumeration>
          <xs:enumeration value="Floor">
            <xs:annotation>
              <xs:appinfo source="alias">UK2012|Floor</xs:appinfo>
            </xs:annotation>
          </xs:enumeration>
          <xs:enumeration value="Space">
            <xs:annotation>
              <xs:appinfo source="alias">UK2012|Space</xs:appinfo>
            </xs:annotation>
          </xs:enumeration>
          <xs:enumeration value="Zone">
            <xs:annotation>
              <xs:appinfo source="alias">UK2012|Zone</xs:appinfo>
            </xs:annotation>
          </xs:enumeration>
          <xs:enumeration value="AssetType">
            <xs:annotation>
              <xs:appinfo source="alias">UK2012|Type</xs:appinfo>
            </xs:annotation>
          </xs:enumeration>
          <xs:enumeration value="Type">
            <xs:annotation>
              <xs:appinfo source="alias">UK2012|Type</xs:appinfo>
            </xs:annotation>
          </xs:enumeration>
          <xs:enumeration value="Asset">
            <xs:annotation>
              <xs:appinfo source="alias">UK2012|Component</xs:appinfo>
            </xs:annotation>
          </xs:enumeration>
          <xs:enumeration value="Component">
            <xs:annotation>
              <xs:appinfo source="alias">UK2012|Component</xs:appinfo>
            </xs:annotation>
          </xs:enumeration>
          <xs:enumeration value="System">
            <xs:annotation>
              <xs:appinfo source="alias">UK2012|System</xs:appinfo>
            </xs:annotation>
          </xs:enumeration>
          <xs:enumeration value="Spare">
            <xs:annotation>
              <xs:appinfo source="alias">UK2012|Spare</xs:appinfo>
            </xs:annotation>
          </xs:enumeration>
          <xs:enumeration value="Resource">
            <xs:annotation>
              <xs:appinfo source="alias">UK2012|Resource</xs:appinfo>
            </xs:annotation>
          </xs:enumeration>
          <xs:enumeration value="Connection">
            <xs:annotation>
              <xs:appinfo source="alias">UK2012|Connection</xs:appinfo>
            </xs:annotation>
          </xs:enumeration>
          <xs:enumeration value="Coordinate">
            <xs:annotation>
              <xs:appinfo source="alias">UK2012|Coordinate</xs:appinfo>
            </xs:annotation>
          </xs:enumeration>
          <xs:enumeration value="Document">
            <xs:annotation>
              <xs:appinfo source="alias">UK2012|Document</xs:appinfo>
            </xs:annotation>
          </xs:enumeration>
          <xs:enumeration value="Issue">
            <xs:annotation>
              <xs:appinfo source="alias">UK2012|Document</xs:appinfo>
            </xs:annotation>
          </xs:enumeration>
          <xs:enumeration value="Job">
            <xs:annotation>
              <xs:appinfo source="alias">UK2012|Document</xs:appinfo>
            </xs:annotation>
          </xs:enumeration>
          <xs:enumeration value="ProjectStage">
            <xs:annotation>
              <xs:appinfo source="alias">UK2016|ProjectStage</xs:appinfo>
            </xs:annotation>
          </xs:enumeration>
          <xs:enumeration value="Not defined"/>
        </xs:restriction>
      </xs:simpleType>
      <xs:simpleType name="PEnum_Units_Duration">
        <xs:restriction base="xs:string">
          <xs:enumeration value="milisecond"/>
          <xs:enumeration value="second"/>
          <xs:enumeration value="minute"/>
          <xs:enumeration value="hour"/>
          <xs:enumeration value="day"/>
          <xs:enumeration value="week"/>
          <xs:enumeration value="month"/>
          <xs:enumeration value="quarter"/>
          <xs:enumeration value="year"/>
          <xs:enumeration value="as required"/>
        </xs:restriction>
      </xs:simpleType>
      <xs:simpleType name="na">
        <xs:restriction base="xs:string">
          <xs:enumeration value="">
            <xs:annotation>
              <xs:documentation>common from some software implementations </xs:documentation>
            </xs:annotation>
          </xs:enumeration>
          <xs:enumeration value="NA">
            <xs:annotation>
              <xs:documentation>common from some programming language implementations </xs:documentation>
            </xs:annotation>
          </xs:enumeration>
          <xs:enumeration value="NULL">
            <xs:annotation>
              <xs:documentation>common from some database implementations </xs:documentation>
            </xs:annotation>
          </xs:enumeration>
          <xs:enumeration value="n/a">
            <xs:annotation>
              <xs:documentation>common from some software implementations </xs:documentation>
            </xs:annotation>
          </xs:enumeration>
          <xs:enumeration value="None">
            <xs:annotation>
              <xs:documentation>common from some software implementations </xs:documentation>
            </xs:annotation>
          </xs:enumeration>
          <xs:enumeration value="Not Defined">
            <xs:annotation>
              <xs:documentation>common from some software implementations </xs:documentation>
            </xs:annotation>
          </xs:enumeration>
          <xs:enumeration value="UNKNOWN">
            <xs:annotation>
              <xs:documentation>common IFC enumeration </xs:documentation>
            </xs:annotation>
          </xs:enumeration>
          <xs:enumeration value="TBA">
            <xs:annotation>
              <xs:documentation>To be agreed</xs:documentation>
            </xs:annotation>
          </xs:enumeration>
          <xs:enumeration value="TBC">
            <xs:annotation>
              <xs:documentation>To be confirmed</xs:documentation>
            </xs:annotation>
          </xs:enumeration>
          <xs:enumeration value="NPD">
            <xs:annotation>
              <xs:documentation>No Product Declaration</xs:documentation>
            </xs:annotation>
          </xs:enumeration>
          <xs:enumeration value="n/a - Inherit from parent">
            <xs:annotation>
              <xs:documentation>Inherit from parent object</xs:documentation>
            </xs:annotation>
          </xs:enumeration>
        </xs:restriction>
      </xs:simpleType>
      <xs:simpleType name="PEnum_Zone_Category">
        <xs:restriction base="xs:string">
          <xs:enumeration value="Circulation Zone">
            <xs:annotation>
              <xs:appinfo source="alias">UK2012|Circulation Zone</xs:appinfo>
            </xs:annotation>
          </xs:enumeration>
          <xs:enumeration value="Lighting Zone">
            <xs:annotation>
              <xs:appinfo source="alias">UK2012|Lighting Zone</xs:appinfo>
            </xs:annotation>
          </xs:enumeration>
          <xs:enumeration value="Fire Alarm Zone">
            <xs:annotation>
              <xs:appinfo source="alias">UK2012|Fire Alarm Zone</xs:appinfo>
            </xs:annotation>
          </xs:enumeration>
          <xs:enumeration value="Historical Preservation Zone">
            <xs:annotation>
              <xs:appinfo source="alias">UK2012|Historical Preservation Zone</xs:appinfo>
            </xs:annotation>
          </xs:enumeration>
          <xs:enumeration value="Occupancy Zone">
            <xs:annotation>
              <xs:appinfo source="alias">UK2012|Occupancy Zone</xs:appinfo>
            </xs:annotation>
          </xs:enumeration>
          <xs:enumeration value="Ventilation Zone">
            <xs:annotation>
              <xs:appinfo source="alias">UK2012|Ventilation Zone</xs:appinfo>
            </xs:annotation>
          </xs:enumeration>
          <xs:enumeration value="not defined"/>
          <xs:enumeration value="user defined"/>
        </xs:restriction>
      </xs:simpleType>
      <xs:simpleType name="PEnum_Coordinate_SheetName">
        <xs:restriction base="xs:string">
          <xs:enumeration value="Component">
            <xs:annotation>
              <xs:appinfo source="alias">COBie.Component</xs:appinfo>
            </xs:annotation>
          </xs:enumeration>
          <xs:enumeration value="Floor">
            <xs:annotation>
              <xs:appinfo source="alias">COBie.Floor</xs:appinfo>
            </xs:annotation>
          </xs:enumeration>
          <xs:enumeration value="Space">
            <xs:annotation>
              <xs:appinfo source="alias">COBie.Space</xs:appinfo>
            </xs:annotation>
          </xs:enumeration>
        </xs:restriction>
      </xs:simpleType>
      <xs:simpleType name="PEnum_Connection_SheetName">
        <xs:restriction base="xs:string">
          <xs:enumeration value="Component">
            <xs:annotation>
              <xs:appinfo source="alias">COBie.Component</xs:appinfo>
            </xs:annotation>
          </xs:enumeration>
          <xs:enumeration value="Type">
            <xs:annotation>
              <xs:appinfo source="alias">COBie.Type</xs:appinfo>
            </xs:annotation>
          </xs:enumeration>
          <xs:enumeration value="System">
            <xs:annotation>
              <xs:appinfo source="alias">COBie.System</xs:appinfo>
            </xs:annotation>
          </xs:enumeration>
        </xs:restriction>
      </xs:simpleType>
    </xs:schema>
  </Schema>
  <Map ID="1" Name="Facility_Map" RootElement="Facility" SchemaID="BAMBieLite" ShowImportExportValidationErrors="true" AutoFit="true" Append="false" PreserveSortAFLayout="true" PreserveFormat="true"/>
  <Map ID="2" Name="PickLists_Map" RootElement="PickLists" SchemaID="PickLists"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xmlMaps" Target="xmlMap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AMB/BAMB/BAMB/Submit/LCA_NoCE.xml"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Name val="Contact"/>
      <sheetName val="Facility"/>
      <sheetName val="Floor"/>
      <sheetName val="Space"/>
      <sheetName val="Zone"/>
      <sheetName val="Type"/>
      <sheetName val="Component"/>
      <sheetName val="System"/>
      <sheetName val="Assembly"/>
      <sheetName val="Connection"/>
      <sheetName val="Spare"/>
      <sheetName val="Resource"/>
      <sheetName val="Job"/>
      <sheetName val="Impact"/>
      <sheetName val="Document"/>
      <sheetName val="Attribute"/>
      <sheetName val="Coordinate"/>
      <sheetName val="Issue"/>
      <sheetName val="PickLists"/>
      <sheetName val="Sheet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
          <cell r="R1" t="str">
            <v>Units</v>
          </cell>
        </row>
        <row r="3">
          <cell r="R3" t="str">
            <v>ATTOGRAY</v>
          </cell>
        </row>
        <row r="4">
          <cell r="R4" t="str">
            <v>CENTIGRAY</v>
          </cell>
        </row>
        <row r="5">
          <cell r="R5" t="str">
            <v>DECAGRAY</v>
          </cell>
        </row>
        <row r="6">
          <cell r="R6" t="str">
            <v>DECIGRAY</v>
          </cell>
        </row>
        <row r="7">
          <cell r="R7" t="str">
            <v>EXAGRAY</v>
          </cell>
        </row>
        <row r="8">
          <cell r="R8" t="str">
            <v>FEMTOGRAY</v>
          </cell>
        </row>
        <row r="9">
          <cell r="R9" t="str">
            <v>GIGAGRAY</v>
          </cell>
        </row>
        <row r="10">
          <cell r="R10" t="str">
            <v>GRAY</v>
          </cell>
        </row>
        <row r="11">
          <cell r="R11" t="str">
            <v>HECTOGRAY</v>
          </cell>
        </row>
        <row r="12">
          <cell r="R12" t="str">
            <v>KILOGRAY</v>
          </cell>
        </row>
        <row r="13">
          <cell r="R13" t="str">
            <v>MEGAGRAY</v>
          </cell>
        </row>
        <row r="14">
          <cell r="R14" t="str">
            <v>MICROGRAY</v>
          </cell>
        </row>
        <row r="15">
          <cell r="R15" t="str">
            <v>MILLIGRAY</v>
          </cell>
        </row>
        <row r="16">
          <cell r="R16" t="str">
            <v>NANOGRAY</v>
          </cell>
        </row>
        <row r="17">
          <cell r="R17" t="str">
            <v>PETAGRAY</v>
          </cell>
        </row>
        <row r="18">
          <cell r="R18" t="str">
            <v>PICOGRAY</v>
          </cell>
        </row>
        <row r="19">
          <cell r="R19" t="str">
            <v>TERAGRAY</v>
          </cell>
        </row>
        <row r="20">
          <cell r="R20" t="str">
            <v>ATTOMOLE</v>
          </cell>
        </row>
      </sheetData>
      <sheetData sheetId="2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0000000}" name="Table1" displayName="Table1" ref="A9:I31" tableType="xml" totalsRowShown="0" headerRowDxfId="634" headerRowBorderDxfId="633" headerRowCellStyle="00_Header_2">
  <autoFilter ref="A9:I31" xr:uid="{00000000-0009-0000-0100-000012000000}"/>
  <tableColumns count="9">
    <tableColumn id="1" xr3:uid="{00000000-0010-0000-0000-000001000000}" uniqueName="Phase" name="Phase" dataDxfId="632" dataCellStyle="00_Header_2">
      <xmlColumnPr mapId="1" xpath="/ns1:Facility/Metadata/RatioTable/Table/Phase" xmlDataType="string"/>
    </tableColumn>
    <tableColumn id="2" xr3:uid="{00000000-0010-0000-0000-000002000000}" uniqueName="TableID" name="TableID" dataDxfId="631" dataCellStyle="40_External_Reference">
      <xmlColumnPr mapId="1" xpath="/ns1:Facility/Metadata/RatioTable/Table/TableID" xmlDataType="string"/>
    </tableColumn>
    <tableColumn id="3" xr3:uid="{00000000-0010-0000-0000-000003000000}" uniqueName="Sheet" name="Sheet">
      <xmlColumnPr mapId="1" xpath="/ns1:Facility/Metadata/RatioTable/Table/Sheet" xmlDataType="string"/>
    </tableColumn>
    <tableColumn id="4" xr3:uid="{00000000-0010-0000-0000-000004000000}" uniqueName="From" name="From" dataDxfId="630" dataCellStyle="30_Required">
      <xmlColumnPr mapId="1" xpath="/ns1:Facility/Metadata/RatioTable/Table/From" xmlDataType="date"/>
    </tableColumn>
    <tableColumn id="5" xr3:uid="{00000000-0010-0000-0000-000005000000}" uniqueName="Till" name="Till" dataDxfId="629" dataCellStyle="30_Required">
      <xmlColumnPr mapId="1" xpath="/ns1:Facility/Metadata/RatioTable/Table/Till" xmlDataType="date"/>
    </tableColumn>
    <tableColumn id="6" xr3:uid="{00000000-0010-0000-0000-000006000000}" uniqueName="Count" name="Count" dataDxfId="628" dataCellStyle="80_Calculation_Derived">
      <xmlColumnPr mapId="1" xpath="/ns1:Facility/Metadata/RatioTable/Table/Count" xmlDataType="integer"/>
    </tableColumn>
    <tableColumn id="7" xr3:uid="{00000000-0010-0000-0000-000007000000}" uniqueName="Ratio" name="Ratio" dataDxfId="627" dataCellStyle="80_Calculation_Derived">
      <xmlColumnPr mapId="1" xpath="/ns1:Facility/Metadata/RatioTable/Table/Ratio" xmlDataType="decimal"/>
    </tableColumn>
    <tableColumn id="8" xr3:uid="{00000000-0010-0000-0000-000008000000}" uniqueName="Key" name="Key" dataDxfId="626" dataCellStyle="30_Required">
      <xmlColumnPr mapId="1" xpath="/ns1:Facility/Metadata/RatioTable/Table/Key" xmlDataType="string"/>
    </tableColumn>
    <tableColumn id="9" xr3:uid="{00000000-0010-0000-0000-000009000000}" uniqueName="This spreadsheet supports the exchange of building, system and product information through the life of the project." name="This spreadsheet supports the exchange of building, system and product information through the life of the project." dataDxfId="625" dataCellStyle="30_Required">
      <xmlColumnPr mapId="1" xpath="/ns1:Facility/Metadata/RatioTable/Table/Description"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29000000}" name="Table43" displayName="Table43" ref="A1:N2" tableType="xml" totalsRowShown="0" headerRowDxfId="412" dataDxfId="410" headerRowBorderDxfId="411" headerRowCellStyle="00_Header" dataCellStyle="50_Specified_As_Required">
  <autoFilter ref="A1:N2" xr:uid="{00000000-0009-0000-0100-000009000000}"/>
  <tableColumns count="14">
    <tableColumn id="1" xr3:uid="{00000000-0010-0000-2900-000001000000}" uniqueName="Name" name="Name" dataDxfId="409" dataCellStyle="50_Specified_As_Required">
      <xmlColumnPr mapId="1" xpath="/ns1:Facility/Connections/Connection/Name" xmlDataType="string"/>
    </tableColumn>
    <tableColumn id="2" xr3:uid="{00000000-0010-0000-2900-000002000000}" uniqueName="CreatedBy" name="CreatedBy" dataDxfId="408" dataCellStyle="50_Specified_As_Required">
      <xmlColumnPr mapId="1" xpath="/ns1:Facility/Connections/Connection/CreatedBy/Email" xmlDataType="string"/>
    </tableColumn>
    <tableColumn id="3" xr3:uid="{00000000-0010-0000-2900-000003000000}" uniqueName="CreatedOn" name="CreatedOn" dataDxfId="407" dataCellStyle="30_DateFormat">
      <xmlColumnPr mapId="1" xpath="/ns1:Facility/Connections/Connection/CreatedOn" xmlDataType="dateTime"/>
    </tableColumn>
    <tableColumn id="4" xr3:uid="{00000000-0010-0000-2900-000004000000}" uniqueName="Category" name="Category" dataDxfId="406" dataCellStyle="50_Specified_As_Required">
      <xmlColumnPr mapId="1" xpath="/ns1:Facility/Connections/Connection/Categories/Category/Code" xmlDataType="string"/>
    </tableColumn>
    <tableColumn id="5" xr3:uid="{00000000-0010-0000-2900-000005000000}" uniqueName="SheetName" name="SheetName" dataDxfId="405" dataCellStyle="50_Specified_As_Required">
      <xmlColumnPr mapId="1" xpath="/ns1:Facility/Connections/Connection/ConnectedTo/SheetName" xmlDataType="string"/>
    </tableColumn>
    <tableColumn id="6" xr3:uid="{00000000-0010-0000-2900-000006000000}" uniqueName="ComponentName1" name="ComponentName1" dataDxfId="404" dataCellStyle="50_Specified_As_Required">
      <xmlColumnPr mapId="1" xpath="/ns1:Facility/Connections/Connection/ConnectedTo/RowName1" xmlDataType="string"/>
    </tableColumn>
    <tableColumn id="7" xr3:uid="{00000000-0010-0000-2900-000007000000}" uniqueName="ComponentName2" name="ComponentName2" dataDxfId="403" dataCellStyle="50_Specified_As_Required">
      <xmlColumnPr mapId="1" xpath="/ns1:Facility/Connections/Connection/ConnectedTo/RowName2" xmlDataType="string"/>
    </tableColumn>
    <tableColumn id="8" xr3:uid="{00000000-0010-0000-2900-000008000000}" uniqueName="RealizingElement" name="RealizingElement" dataDxfId="402" dataCellStyle="50_Specified_As_Required">
      <xmlColumnPr mapId="1" xpath="/ns1:Facility/Connections/Connection/RealizingElement/Name" xmlDataType="string"/>
    </tableColumn>
    <tableColumn id="9" xr3:uid="{00000000-0010-0000-2900-000009000000}" uniqueName="PortName1" name="PortName1" dataDxfId="401" dataCellStyle="50_Specified_As_Required">
      <xmlColumnPr mapId="1" xpath="/ns1:Facility/Connections/Connection/PortName1" xmlDataType="string"/>
    </tableColumn>
    <tableColumn id="10" xr3:uid="{00000000-0010-0000-2900-00000A000000}" uniqueName="PortName2" name="PortName2" dataDxfId="400" dataCellStyle="50_Specified_As_Required">
      <xmlColumnPr mapId="1" xpath="/ns1:Facility/Connections/Connection/PortName2" xmlDataType="string"/>
    </tableColumn>
    <tableColumn id="11" xr3:uid="{00000000-0010-0000-2900-00000B000000}" uniqueName="ExtSystem" name="ExtSystem" dataDxfId="399" dataCellStyle="50_Specified_As_Required">
      <xmlColumnPr mapId="1" xpath="/ns1:Facility/Connections/Connection/ExternalSystem" xmlDataType="string"/>
    </tableColumn>
    <tableColumn id="12" xr3:uid="{00000000-0010-0000-2900-00000C000000}" uniqueName="ExtObject" name="ExtObject" dataDxfId="398" dataCellStyle="50_Specified_As_Required">
      <xmlColumnPr mapId="1" xpath="/ns1:Facility/Connections/Connection/ExternalEntity" xmlDataType="string"/>
    </tableColumn>
    <tableColumn id="13" xr3:uid="{00000000-0010-0000-2900-00000D000000}" uniqueName="ExtIdentifier" name="ExtIdentifier" dataDxfId="397" dataCellStyle="50_Specified_As_Required">
      <xmlColumnPr mapId="1" xpath="/ns1:Facility/Connections/Connection/ExternalId" xmlDataType="string"/>
    </tableColumn>
    <tableColumn id="14" xr3:uid="{00000000-0010-0000-2900-00000E000000}" uniqueName="Description" name="Description" dataDxfId="396" dataCellStyle="50_Specified_As_Required">
      <xmlColumnPr mapId="1" xpath="/ns1:Facility/Connections/Connection/Description"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2A000000}" name="Table44" displayName="Table44" ref="A1:L2" tableType="xml" totalsRowShown="0" headerRowDxfId="389" dataDxfId="387" headerRowBorderDxfId="388" headerRowCellStyle="00_Header" dataCellStyle="50_Specified_As_Required">
  <autoFilter ref="A1:L2" xr:uid="{00000000-0009-0000-0100-00000A000000}"/>
  <tableColumns count="12">
    <tableColumn id="1" xr3:uid="{00000000-0010-0000-2A00-000001000000}" uniqueName="Name" name="Name" dataDxfId="386" dataCellStyle="50_Specified_As_Required">
      <xmlColumnPr mapId="1" xpath="/ns1:Facility/Spares/Spare/Name" xmlDataType="string"/>
    </tableColumn>
    <tableColumn id="2" xr3:uid="{00000000-0010-0000-2A00-000002000000}" uniqueName="CreatedBy" name="CreatedBy" dataDxfId="385" dataCellStyle="50_Specified_As_Required">
      <xmlColumnPr mapId="1" xpath="/ns1:Facility/Spares/Spare/CreatedBy/Email" xmlDataType="string"/>
    </tableColumn>
    <tableColumn id="3" xr3:uid="{00000000-0010-0000-2A00-000003000000}" uniqueName="CreatedOn" name="CreatedOn" dataDxfId="384" dataCellStyle="30_DateFormat">
      <xmlColumnPr mapId="1" xpath="/ns1:Facility/Spares/Spare/CreatedOn" xmlDataType="dateTime"/>
    </tableColumn>
    <tableColumn id="4" xr3:uid="{00000000-0010-0000-2A00-000004000000}" uniqueName="Category" name="Category" dataDxfId="383" dataCellStyle="50_Specified_As_Required">
      <xmlColumnPr mapId="1" xpath="/ns1:Facility/Spares/Spare/Categories/Category/Code" xmlDataType="string"/>
    </tableColumn>
    <tableColumn id="5" xr3:uid="{00000000-0010-0000-2A00-000005000000}" uniqueName="TypeName" name="TypeName" dataDxfId="382" dataCellStyle="50_Specified_As_Required">
      <xmlColumnPr mapId="1" xpath="/ns1:Facility/Spares/Spare/AssetType" xmlDataType="string"/>
    </tableColumn>
    <tableColumn id="6" xr3:uid="{00000000-0010-0000-2A00-000006000000}" uniqueName="Supplier" name="Supplier" dataDxfId="381" dataCellStyle="50_Specified_As_Required">
      <xmlColumnPr mapId="1" xpath="/ns1:Facility/Spares/Spare/Suppliers/Email" xmlDataType="string"/>
    </tableColumn>
    <tableColumn id="7" xr3:uid="{00000000-0010-0000-2A00-000007000000}" uniqueName="ExtSystem" name="ExtSystem" dataDxfId="380" dataCellStyle="50_Specified_As_Required">
      <xmlColumnPr mapId="1" xpath="/ns1:Facility/Spares/Spare/ExternalSystem" xmlDataType="string"/>
    </tableColumn>
    <tableColumn id="8" xr3:uid="{00000000-0010-0000-2A00-000008000000}" uniqueName="ExtObject" name="ExtObject" dataDxfId="379" dataCellStyle="50_Specified_As_Required">
      <xmlColumnPr mapId="1" xpath="/ns1:Facility/Spares/Spare/ExternalEntity" xmlDataType="string"/>
    </tableColumn>
    <tableColumn id="9" xr3:uid="{00000000-0010-0000-2A00-000009000000}" uniqueName="ExtIdentifier" name="ExtIdentifier" dataDxfId="378" dataCellStyle="50_Specified_As_Required">
      <xmlColumnPr mapId="1" xpath="/ns1:Facility/Spares/Spare/ExternalId" xmlDataType="string"/>
    </tableColumn>
    <tableColumn id="10" xr3:uid="{00000000-0010-0000-2A00-00000A000000}" uniqueName="Description" name="Description" dataDxfId="377" dataCellStyle="50_Specified_As_Required">
      <xmlColumnPr mapId="1" xpath="/ns1:Facility/Spares/Spare/Description" xmlDataType="string"/>
    </tableColumn>
    <tableColumn id="11" xr3:uid="{00000000-0010-0000-2A00-00000B000000}" uniqueName="SetNumber" name="SetNumber" dataDxfId="376" dataCellStyle="50_Specified_As_Required">
      <xmlColumnPr mapId="1" xpath="/ns1:Facility/Spares/Spare/SetNumber" xmlDataType="string"/>
    </tableColumn>
    <tableColumn id="12" xr3:uid="{00000000-0010-0000-2A00-00000C000000}" uniqueName="PartNumber" name="PartNumber" dataDxfId="375" dataCellStyle="50_Specified_As_Required">
      <xmlColumnPr mapId="1" xpath="/ns1:Facility/Spares/Spare/PartNumber"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2B000000}" name="Table45" displayName="Table45" ref="A1:H2" tableType="xml" totalsRowShown="0" headerRowDxfId="368" dataDxfId="366" headerRowBorderDxfId="367" headerRowCellStyle="00_Header" dataCellStyle="50_Specified_As_Required">
  <autoFilter ref="A1:H2" xr:uid="{00000000-0009-0000-0100-00000B000000}"/>
  <tableColumns count="8">
    <tableColumn id="1" xr3:uid="{00000000-0010-0000-2B00-000001000000}" uniqueName="Name" name="Name" dataDxfId="365" dataCellStyle="50_Specified_As_Required">
      <xmlColumnPr mapId="1" xpath="/ns1:Facility/Resources/Resource/Name" xmlDataType="string"/>
    </tableColumn>
    <tableColumn id="2" xr3:uid="{00000000-0010-0000-2B00-000002000000}" uniqueName="CreatedBy" name="CreatedBy" dataDxfId="364" dataCellStyle="50_Specified_As_Required">
      <xmlColumnPr mapId="1" xpath="/ns1:Facility/Resources/Resource/CreatedBy/Email" xmlDataType="string"/>
    </tableColumn>
    <tableColumn id="3" xr3:uid="{00000000-0010-0000-2B00-000003000000}" uniqueName="CreatedOn" name="CreatedOn" dataDxfId="363" dataCellStyle="30_DateFormat">
      <xmlColumnPr mapId="1" xpath="/ns1:Facility/Resources/Resource/CreatedOn" xmlDataType="dateTime"/>
    </tableColumn>
    <tableColumn id="4" xr3:uid="{00000000-0010-0000-2B00-000004000000}" uniqueName="Category" name="Category" dataDxfId="362" dataCellStyle="50_Specified_As_Required">
      <xmlColumnPr mapId="1" xpath="/ns1:Facility/Resources/Resource/Categories/Category/Code" xmlDataType="string"/>
    </tableColumn>
    <tableColumn id="5" xr3:uid="{00000000-0010-0000-2B00-000005000000}" uniqueName="ExtSystem" name="ExtSystem" dataDxfId="361" dataCellStyle="50_Specified_As_Required">
      <xmlColumnPr mapId="1" xpath="/ns1:Facility/Resources/Resource/ExternalSystem" xmlDataType="string"/>
    </tableColumn>
    <tableColumn id="6" xr3:uid="{00000000-0010-0000-2B00-000006000000}" uniqueName="ExtObject" name="ExtObject" dataDxfId="360" dataCellStyle="50_Specified_As_Required">
      <xmlColumnPr mapId="1" xpath="/ns1:Facility/Resources/Resource/ExternalEntity" xmlDataType="string"/>
    </tableColumn>
    <tableColumn id="7" xr3:uid="{00000000-0010-0000-2B00-000007000000}" uniqueName="ExtIdentifier" name="ExtIdentifier" dataDxfId="359" dataCellStyle="50_Specified_As_Required">
      <xmlColumnPr mapId="1" xpath="/ns1:Facility/Resources/Resource/ExternalId" xmlDataType="string"/>
    </tableColumn>
    <tableColumn id="8" xr3:uid="{00000000-0010-0000-2B00-000008000000}" uniqueName="Description" name="Description" dataDxfId="358" dataCellStyle="50_Specified_As_Required">
      <xmlColumnPr mapId="1" xpath="/ns1:Facility/Resources/Resource/Description" xmlDataType="string"/>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2C000000}" name="Table46" displayName="Table46" ref="A1:W2" tableType="xml" totalsRowShown="0" headerRowDxfId="351" dataDxfId="349" headerRowBorderDxfId="350" headerRowCellStyle="00_Header" dataCellStyle="50_Specified_As_Required">
  <autoFilter ref="A1:W2" xr:uid="{00000000-0009-0000-0100-00000C000000}"/>
  <tableColumns count="23">
    <tableColumn id="1" xr3:uid="{00000000-0010-0000-2C00-000001000000}" uniqueName="Name" name="Name" dataDxfId="348" dataCellStyle="50_Specified_As_Required">
      <xmlColumnPr mapId="1" xpath="/ns1:Facility/Jobs/Job/Name" xmlDataType="string"/>
    </tableColumn>
    <tableColumn id="2" xr3:uid="{00000000-0010-0000-2C00-000002000000}" uniqueName="CreatedBy" name="CreatedBy" dataDxfId="347" dataCellStyle="50_Specified_As_Required">
      <xmlColumnPr mapId="1" xpath="/ns1:Facility/Jobs/Job/CreatedBy/Email" xmlDataType="string"/>
    </tableColumn>
    <tableColumn id="3" xr3:uid="{00000000-0010-0000-2C00-000003000000}" uniqueName="CreatedOn" name="CreatedOn" dataDxfId="346" dataCellStyle="30_DateFormat">
      <calculatedColumnFormula>NOW()</calculatedColumnFormula>
      <xmlColumnPr mapId="1" xpath="/ns1:Facility/Jobs/Job/CreatedOn" xmlDataType="dateTime"/>
    </tableColumn>
    <tableColumn id="4" xr3:uid="{00000000-0010-0000-2C00-000004000000}" uniqueName="Category" name="Category" dataDxfId="345" dataCellStyle="50_Specified_As_Required">
      <xmlColumnPr mapId="1" xpath="/ns1:Facility/Jobs/Job/Categories/Category/Code" xmlDataType="string"/>
    </tableColumn>
    <tableColumn id="5" xr3:uid="{00000000-0010-0000-2C00-000005000000}" uniqueName="Status" name="Status" dataDxfId="344" dataCellStyle="50_Specified_As_Required">
      <xmlColumnPr mapId="1" xpath="/ns1:Facility/Jobs/Job/Status" xmlDataType="string"/>
    </tableColumn>
    <tableColumn id="6" xr3:uid="{00000000-0010-0000-2C00-000006000000}" uniqueName="Type.Name" name="Type.Name" dataDxfId="343" dataCellStyle="50_Specified_As_Required">
      <xmlColumnPr mapId="1" xpath="/ns1:Facility/Jobs/Job/AssetType" xmlDataType="string"/>
    </tableColumn>
    <tableColumn id="7" xr3:uid="{00000000-0010-0000-2C00-000007000000}" uniqueName="Description" name="Description" dataDxfId="342" dataCellStyle="50_Specified_As_Required">
      <xmlColumnPr mapId="1" xpath="/ns1:Facility/Jobs/Job/Description" xmlDataType="string"/>
    </tableColumn>
    <tableColumn id="8" xr3:uid="{00000000-0010-0000-2C00-000008000000}" uniqueName="Duration" name="Duration" dataDxfId="341" dataCellStyle="50_Specified_As_Required">
      <xmlColumnPr mapId="1" xpath="/ns1:Facility/Jobs/Job/Duration" xmlDataType="double"/>
    </tableColumn>
    <tableColumn id="9" xr3:uid="{00000000-0010-0000-2C00-000009000000}" uniqueName="Units_Duration" name="Units_Duration" dataDxfId="340" dataCellStyle="50_Specified_As_Required">
      <xmlColumnPr mapId="1" xpath="/ns1:Facility/Jobs/Job/DurationUnit" xmlDataType="string"/>
    </tableColumn>
    <tableColumn id="10" xr3:uid="{00000000-0010-0000-2C00-00000A000000}" uniqueName="Start" name="Start" dataDxfId="339" dataCellStyle="30_DateFormat">
      <calculatedColumnFormula>NOW()</calculatedColumnFormula>
      <xmlColumnPr mapId="1" xpath="/ns1:Facility/Jobs/Job/Start" xmlDataType="double"/>
    </tableColumn>
    <tableColumn id="11" xr3:uid="{00000000-0010-0000-2C00-00000B000000}" uniqueName="Units_TimeFormat" name="Units_TimeFormat" dataDxfId="338" dataCellStyle="50_Specified_As_Required">
      <xmlColumnPr mapId="1" xpath="/ns1:Facility/Jobs/Job/TaskStartUnit" xmlDataType="string"/>
    </tableColumn>
    <tableColumn id="12" xr3:uid="{00000000-0010-0000-2C00-00000C000000}" uniqueName="Frequency" name="Frequency" dataDxfId="337" dataCellStyle="50_Specified_As_Required">
      <xmlColumnPr mapId="1" xpath="/ns1:Facility/Jobs/Job/Frequency" xmlDataType="double"/>
    </tableColumn>
    <tableColumn id="13" xr3:uid="{00000000-0010-0000-2C00-00000D000000}" uniqueName="Units_Frequency" name="Units_Frequency" dataDxfId="336" dataCellStyle="50_Specified_As_Required">
      <xmlColumnPr mapId="1" xpath="/ns1:Facility/Jobs/Job/FrequencyUnit" xmlDataType="string"/>
    </tableColumn>
    <tableColumn id="14" xr3:uid="{00000000-0010-0000-2C00-00000E000000}" uniqueName="ExtSystem" name="ExtSystem" dataDxfId="335" dataCellStyle="50_Specified_As_Required">
      <xmlColumnPr mapId="1" xpath="/ns1:Facility/Jobs/Job/ExternalSystem" xmlDataType="string"/>
    </tableColumn>
    <tableColumn id="15" xr3:uid="{00000000-0010-0000-2C00-00000F000000}" uniqueName="ExtObject" name="ExtObject" dataDxfId="334" dataCellStyle="50_Specified_As_Required">
      <xmlColumnPr mapId="1" xpath="/ns1:Facility/Jobs/Job/ExternalEntity" xmlDataType="string"/>
    </tableColumn>
    <tableColumn id="16" xr3:uid="{00000000-0010-0000-2C00-000010000000}" uniqueName="ExtIdentifier" name="ExtIdentifier" dataDxfId="333" dataCellStyle="50_Specified_As_Required">
      <xmlColumnPr mapId="1" xpath="/ns1:Facility/Jobs/Job/ExternalId" xmlDataType="string"/>
    </tableColumn>
    <tableColumn id="17" xr3:uid="{00000000-0010-0000-2C00-000011000000}" uniqueName="TaskNumber" name="TaskNumber" dataDxfId="332" dataCellStyle="50_Specified_As_Required">
      <xmlColumnPr mapId="1" xpath="/ns1:Facility/Jobs/Job/TaskNumber" xmlDataType="string"/>
    </tableColumn>
    <tableColumn id="18" xr3:uid="{00000000-0010-0000-2C00-000012000000}" uniqueName="Priors" name="Priors" dataDxfId="331" dataCellStyle="50_Specified_As_Required">
      <xmlColumnPr mapId="1" xpath="/ns1:Facility/Jobs/Job/Priors/Name" xmlDataType="string"/>
    </tableColumn>
    <tableColumn id="19" xr3:uid="{00000000-0010-0000-2C00-000013000000}" uniqueName="ResourceNames" name="ResourceNames" dataDxfId="330" dataCellStyle="50_Specified_As_Required">
      <xmlColumnPr mapId="1" xpath="/ns1:Facility/Jobs/Job/Resources/Name" xmlDataType="string"/>
    </tableColumn>
    <tableColumn id="20" xr3:uid="{00000000-0010-0000-2C00-000014000000}" uniqueName="Generation" name="Generation" dataDxfId="329" dataCellStyle="50_Specified_As_Required">
      <xmlColumnPr mapId="1" xpath="/ns1:Facility/Jobs/Job/Generation" xmlDataType="double"/>
    </tableColumn>
    <tableColumn id="21" xr3:uid="{00000000-0010-0000-2C00-000015000000}" uniqueName="GWP" name="GWP" dataDxfId="328" dataCellStyle="50_Specified_As_Required">
      <xmlColumnPr mapId="1" xpath="/ns1:Facility/Jobs/Job/GWP" xmlDataType="double"/>
    </tableColumn>
    <tableColumn id="22" xr3:uid="{00000000-0010-0000-2C00-000016000000}" uniqueName="Cost" name="Cost" dataDxfId="327" dataCellStyle="30_Required">
      <xmlColumnPr mapId="1" xpath="/ns1:Facility/Jobs/Job/Costs" xmlDataType="double"/>
    </tableColumn>
    <tableColumn id="23" xr3:uid="{00000000-0010-0000-2C00-000017000000}" uniqueName="ResidualLife" name="ResidualLife" dataDxfId="326" dataCellStyle="50_Specified_As_Required">
      <xmlColumnPr mapId="1" xpath="/ns1:Facility/Jobs/Job/ResidualLife" xmlDataType="double"/>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2D000000}" name="Table47" displayName="Table47" ref="A1:P2" tableType="xml" totalsRowShown="0" headerRowDxfId="319" dataDxfId="317" headerRowBorderDxfId="318" headerRowCellStyle="00_Header" dataCellStyle="50_Specified_As_Required">
  <autoFilter ref="A1:P2" xr:uid="{00000000-0009-0000-0100-00000D000000}"/>
  <tableColumns count="16">
    <tableColumn id="1" xr3:uid="{00000000-0010-0000-2D00-000001000000}" uniqueName="Name" name="Name" dataDxfId="316" dataCellStyle="50_Specified_As_Required">
      <xmlColumnPr mapId="1" xpath="/ns1:Facility/Impacts/Impact/Name" xmlDataType="string"/>
    </tableColumn>
    <tableColumn id="2" xr3:uid="{00000000-0010-0000-2D00-000002000000}" uniqueName="CreatedBy" name="CreatedBy" dataDxfId="315" dataCellStyle="50_Specified_As_Required">
      <xmlColumnPr mapId="1" xpath="/ns1:Facility/Impacts/Impact/CreatedBy/Email" xmlDataType="string"/>
    </tableColumn>
    <tableColumn id="3" xr3:uid="{00000000-0010-0000-2D00-000003000000}" uniqueName="CreatedOn" name="CreatedOn" dataDxfId="314" dataCellStyle="30_DateFormat">
      <calculatedColumnFormula>NOW()</calculatedColumnFormula>
      <xmlColumnPr mapId="1" xpath="/ns1:Facility/Impacts/Impact/CreatedOn" xmlDataType="dateTime"/>
    </tableColumn>
    <tableColumn id="4" xr3:uid="{00000000-0010-0000-2D00-000004000000}" uniqueName="Category" name="Category" dataDxfId="313" dataCellStyle="50_Specified_As_Required">
      <xmlColumnPr mapId="1" xpath="/ns1:Facility/Impacts/Impact/Categories/Category/Code" xmlDataType="string"/>
    </tableColumn>
    <tableColumn id="5" xr3:uid="{00000000-0010-0000-2D00-000005000000}" uniqueName="Stage" name="Stage" dataDxfId="312" dataCellStyle="50_Specified_As_Required">
      <xmlColumnPr mapId="1" xpath="/ns1:Facility/Impacts/Impact/ImpactStage" xmlDataType="string"/>
    </tableColumn>
    <tableColumn id="6" xr3:uid="{00000000-0010-0000-2D00-000006000000}" uniqueName="SheetName" name="SheetName" dataDxfId="311" dataCellStyle="50_Specified_As_Required">
      <xmlColumnPr mapId="1" xpath="/ns1:Facility/Impacts/Impact/Asset/SheetName" xmlDataType="string"/>
    </tableColumn>
    <tableColumn id="7" xr3:uid="{00000000-0010-0000-2D00-000007000000}" uniqueName="RowName" name="RowName" dataDxfId="310" dataCellStyle="50_Specified_As_Required">
      <xmlColumnPr mapId="1" xpath="/ns1:Facility/Impacts/Impact/Asset/RowName" xmlDataType="string"/>
    </tableColumn>
    <tableColumn id="8" xr3:uid="{00000000-0010-0000-2D00-000008000000}" uniqueName="Value" name="Value" dataDxfId="309" dataCellStyle="50_Specified_As_Required">
      <xmlColumnPr mapId="1" xpath="/ns1:Facility/Impacts/Impact/Value" xmlDataType="string"/>
    </tableColumn>
    <tableColumn id="9" xr3:uid="{00000000-0010-0000-2D00-000009000000}" uniqueName="Units" name="Units" dataDxfId="308" dataCellStyle="50_Specified_As_Required">
      <calculatedColumnFormula>IF($F2="Component","kg CO2 eq",IF(#REF!="Type","kg CO2 eq/fuctionalUnit)","n/a"))</calculatedColumnFormula>
      <xmlColumnPr mapId="1" xpath="/ns1:Facility/Impacts/Impact/ImpactUnit" xmlDataType="string"/>
    </tableColumn>
    <tableColumn id="10" xr3:uid="{00000000-0010-0000-2D00-00000A000000}" uniqueName="LeadInTime" name="LeadInTime" dataDxfId="307" dataCellStyle="50_Specified_As_Required">
      <xmlColumnPr mapId="1" xpath="/ns1:Facility/Impacts/Impact/LeadInTime" xmlDataType="double"/>
    </tableColumn>
    <tableColumn id="11" xr3:uid="{00000000-0010-0000-2D00-00000B000000}" uniqueName="Duration" name="Duration" dataDxfId="306" dataCellStyle="50_Specified_As_Required">
      <xmlColumnPr mapId="1" xpath="/ns1:Facility/Impacts/Impact/Duration" xmlDataType="double"/>
    </tableColumn>
    <tableColumn id="12" xr3:uid="{00000000-0010-0000-2D00-00000C000000}" uniqueName="LeadOutTime" name="LeadOutTime" dataDxfId="305" dataCellStyle="50_Specified_As_Required">
      <xmlColumnPr mapId="1" xpath="/ns1:Facility/Impacts/Impact/LeadOutTime" xmlDataType="double"/>
    </tableColumn>
    <tableColumn id="13" xr3:uid="{00000000-0010-0000-2D00-00000D000000}" uniqueName="ExtSystem" name="ExtSystem" dataDxfId="304" dataCellStyle="50_Specified_As_Required">
      <xmlColumnPr mapId="1" xpath="/ns1:Facility/Impacts/Impact/ExternalSystem" xmlDataType="string"/>
    </tableColumn>
    <tableColumn id="14" xr3:uid="{00000000-0010-0000-2D00-00000E000000}" uniqueName="ExtObject" name="ExtObject" dataDxfId="303" dataCellStyle="50_Specified_As_Required">
      <xmlColumnPr mapId="1" xpath="/ns1:Facility/Impacts/Impact/ExternalEntity" xmlDataType="string"/>
    </tableColumn>
    <tableColumn id="15" xr3:uid="{00000000-0010-0000-2D00-00000F000000}" uniqueName="ExtIdentifier" name="ExtIdentifier" dataDxfId="302" dataCellStyle="50_Specified_As_Required">
      <xmlColumnPr mapId="1" xpath="/ns1:Facility/Impacts/Impact/ExternalId" xmlDataType="string"/>
    </tableColumn>
    <tableColumn id="16" xr3:uid="{00000000-0010-0000-2D00-000010000000}" uniqueName="Description" name="Description" dataDxfId="301" dataCellStyle="50_Specified_As_Required">
      <xmlColumnPr mapId="1" xpath="/ns1:Facility/Impacts/Impact/Description"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2E000000}" name="Table48" displayName="Table48" ref="A1:O2" tableType="xml" totalsRowShown="0" headerRowDxfId="294" dataDxfId="292" headerRowBorderDxfId="293" headerRowCellStyle="00_Header" dataCellStyle="50_Specified_As_Required">
  <autoFilter ref="A1:O2" xr:uid="{00000000-0009-0000-0100-00000E000000}"/>
  <tableColumns count="15">
    <tableColumn id="1" xr3:uid="{00000000-0010-0000-2E00-000001000000}" uniqueName="Name" name="Name" dataDxfId="291" dataCellStyle="50_Specified_As_Required">
      <xmlColumnPr mapId="1" xpath="/ns1:Facility/Documents/Document/Name" xmlDataType="string"/>
    </tableColumn>
    <tableColumn id="2" xr3:uid="{00000000-0010-0000-2E00-000002000000}" uniqueName="CreatedBy" name="CreatedBy" dataDxfId="290" dataCellStyle="50_Specified_As_Required">
      <xmlColumnPr mapId="1" xpath="/ns1:Facility/Documents/Document/CreatedBy/Email" xmlDataType="string"/>
    </tableColumn>
    <tableColumn id="3" xr3:uid="{00000000-0010-0000-2E00-000003000000}" uniqueName="CreatedOn" name="CreatedOn" dataDxfId="289" dataCellStyle="30_DateFormat">
      <xmlColumnPr mapId="1" xpath="/ns1:Facility/Documents/Document/CreatedOn" xmlDataType="dateTime"/>
    </tableColumn>
    <tableColumn id="4" xr3:uid="{00000000-0010-0000-2E00-000004000000}" uniqueName="Category" name="Category" dataDxfId="288" dataCellStyle="50_Specified_As_Required">
      <xmlColumnPr mapId="1" xpath="/ns1:Facility/Documents/Document/Categories/Category/Code" xmlDataType="string"/>
    </tableColumn>
    <tableColumn id="5" xr3:uid="{00000000-0010-0000-2E00-000005000000}" uniqueName="ApprovalBy" name="ApprovalBy" dataDxfId="287" dataCellStyle="50_Specified_As_Required">
      <xmlColumnPr mapId="1" xpath="/ns1:Facility/Documents/Document/ApprovalBy" xmlDataType="string"/>
    </tableColumn>
    <tableColumn id="6" xr3:uid="{00000000-0010-0000-2E00-000006000000}" uniqueName="Stage" name="Stage" dataDxfId="286" dataCellStyle="50_Specified_As_Required">
      <xmlColumnPr mapId="1" xpath="/ns1:Facility/Documents/Document/Stage" xmlDataType="string"/>
    </tableColumn>
    <tableColumn id="7" xr3:uid="{00000000-0010-0000-2E00-000007000000}" uniqueName="SheetName" name="SheetName" dataDxfId="285" dataCellStyle="50_Specified_As_Required">
      <xmlColumnPr mapId="1" xpath="/ns1:Facility/Documents/Document/AssetDocumentation/SheetName" xmlDataType="string"/>
    </tableColumn>
    <tableColumn id="8" xr3:uid="{00000000-0010-0000-2E00-000008000000}" uniqueName="RowName" name="RowName" dataDxfId="284" dataCellStyle="50_Specified_As_Required">
      <xmlColumnPr mapId="1" xpath="/ns1:Facility/Documents/Document/AssetDocumentation/RowName" xmlDataType="string"/>
    </tableColumn>
    <tableColumn id="9" xr3:uid="{00000000-0010-0000-2E00-000009000000}" uniqueName="Directory" name="Directory" dataDxfId="283" dataCellStyle="50_Specified_As_Required">
      <xmlColumnPr mapId="1" xpath="/ns1:Facility/Documents/Document/Directory" xmlDataType="string"/>
    </tableColumn>
    <tableColumn id="10" xr3:uid="{00000000-0010-0000-2E00-00000A000000}" uniqueName="File" name="File" dataDxfId="282" dataCellStyle="50_Specified_As_Required">
      <xmlColumnPr mapId="1" xpath="/ns1:Facility/Documents/Document/File" xmlDataType="string"/>
    </tableColumn>
    <tableColumn id="11" xr3:uid="{00000000-0010-0000-2E00-00000B000000}" uniqueName="ExtSystem" name="ExtSystem" dataDxfId="281" dataCellStyle="50_Specified_As_Required">
      <xmlColumnPr mapId="1" xpath="/ns1:Facility/Documents/Document/ExternalSystem" xmlDataType="string"/>
    </tableColumn>
    <tableColumn id="12" xr3:uid="{00000000-0010-0000-2E00-00000C000000}" uniqueName="ExtObject" name="ExtObject" dataDxfId="280" dataCellStyle="50_Specified_As_Required">
      <xmlColumnPr mapId="1" xpath="/ns1:Facility/Documents/Document/ExternalEntity" xmlDataType="string"/>
    </tableColumn>
    <tableColumn id="13" xr3:uid="{00000000-0010-0000-2E00-00000D000000}" uniqueName="ExtIdentifier" name="ExtIdentifier" dataDxfId="279" dataCellStyle="50_Specified_As_Required">
      <xmlColumnPr mapId="1" xpath="/ns1:Facility/Documents/Document/ExternalId" xmlDataType="string"/>
    </tableColumn>
    <tableColumn id="14" xr3:uid="{00000000-0010-0000-2E00-00000E000000}" uniqueName="Description" name="Description" dataDxfId="278" dataCellStyle="50_Specified_As_Required">
      <xmlColumnPr mapId="1" xpath="/ns1:Facility/Documents/Document/Description" xmlDataType="string"/>
    </tableColumn>
    <tableColumn id="15" xr3:uid="{00000000-0010-0000-2E00-00000F000000}" uniqueName="Reference" name="Reference" dataDxfId="277" dataCellStyle="50_Specified_As_Required">
      <xmlColumnPr mapId="1" xpath="/ns1:Facility/Documents/Document/Reference" xmlDataType="string"/>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2F000000}" name="Table49" displayName="Table49" ref="A1:M2647" tableType="xml" totalsRowShown="0" headerRowDxfId="270" dataDxfId="268" headerRowBorderDxfId="269" headerRowCellStyle="00_Header" dataCellStyle="40_External Reference">
  <autoFilter ref="A1:M2647" xr:uid="{00000000-0009-0000-0100-00000F000000}"/>
  <tableColumns count="13">
    <tableColumn id="1" xr3:uid="{00000000-0010-0000-2F00-000001000000}" uniqueName="Name" name="Name" dataDxfId="267" dataCellStyle="30_Required">
      <xmlColumnPr mapId="1" xpath="/ns1:Facility/Attributes/Attribute/Name" xmlDataType="string"/>
    </tableColumn>
    <tableColumn id="2" xr3:uid="{00000000-0010-0000-2F00-000002000000}" uniqueName="CreatedBy" name="CreatedBy" dataDxfId="266" dataCellStyle="60_PickList">
      <xmlColumnPr mapId="1" xpath="/ns1:Facility/Attributes/Attribute/CreatedBy/Email" xmlDataType="string"/>
    </tableColumn>
    <tableColumn id="3" xr3:uid="{00000000-0010-0000-2F00-000003000000}" uniqueName="CreatedOn" name="CreatedOn" dataDxfId="265" dataCellStyle="30_Required">
      <xmlColumnPr mapId="1" xpath="/ns1:Facility/Attributes/Attribute/CreatedOn" xmlDataType="dateTime"/>
    </tableColumn>
    <tableColumn id="4" xr3:uid="{00000000-0010-0000-2F00-000004000000}" uniqueName="Category" name="Category" dataDxfId="264" dataCellStyle="60_PickList">
      <xmlColumnPr mapId="1" xpath="/ns1:Facility/Attributes/Attribute/Categories/Category/Code" xmlDataType="string"/>
    </tableColumn>
    <tableColumn id="5" xr3:uid="{00000000-0010-0000-2F00-000005000000}" uniqueName="SheetName" name="SheetName" dataDxfId="263" dataCellStyle="60_PickList">
      <xmlColumnPr mapId="1" xpath="/ns1:Facility/Attributes/Attribute/AssetAttributes/SheetName" xmlDataType="string"/>
    </tableColumn>
    <tableColumn id="6" xr3:uid="{00000000-0010-0000-2F00-000006000000}" uniqueName="RowName" name="RowName" dataDxfId="262" dataCellStyle="50_Specified_As_Required">
      <xmlColumnPr mapId="1" xpath="/ns1:Facility/Attributes/Attribute/AssetAttributes/RowName" xmlDataType="string"/>
    </tableColumn>
    <tableColumn id="7" xr3:uid="{00000000-0010-0000-2F00-000007000000}" uniqueName="Value" name="Value" dataDxfId="261" dataCellStyle="30_Required">
      <xmlColumnPr mapId="1" xpath="/ns1:Facility/Attributes/Attribute/AttributeValue/Value" xmlDataType="string"/>
    </tableColumn>
    <tableColumn id="8" xr3:uid="{00000000-0010-0000-2F00-000008000000}" uniqueName="Unit" name="Unit" dataDxfId="260" dataCellStyle="30_Required">
      <xmlColumnPr mapId="1" xpath="/ns1:Facility/Attributes/Attribute/AttributeValue/Unit" xmlDataType="string"/>
    </tableColumn>
    <tableColumn id="9" xr3:uid="{00000000-0010-0000-2F00-000009000000}" uniqueName="ExtSystem" name="ExtSystem" dataDxfId="259" dataCellStyle="40_External Reference">
      <xmlColumnPr mapId="1" xpath="/ns1:Facility/Attributes/Attribute/ExternalSystem" xmlDataType="string"/>
    </tableColumn>
    <tableColumn id="10" xr3:uid="{00000000-0010-0000-2F00-00000A000000}" uniqueName="ExtObject" name="ExtObject" dataDxfId="258" dataCellStyle="40_External Reference">
      <xmlColumnPr mapId="1" xpath="/ns1:Facility/Attributes/Attribute/ExternalEntity" xmlDataType="string"/>
    </tableColumn>
    <tableColumn id="11" xr3:uid="{00000000-0010-0000-2F00-00000B000000}" uniqueName="ExtIdentifier" name="ExtIdentifier" dataDxfId="257" dataCellStyle="40_External Reference">
      <xmlColumnPr mapId="1" xpath="/ns1:Facility/Attributes/Attribute/ExternalId" xmlDataType="string"/>
    </tableColumn>
    <tableColumn id="12" xr3:uid="{00000000-0010-0000-2F00-00000C000000}" uniqueName="Description" name="Description" dataDxfId="256" dataCellStyle="50_Specified As Required">
      <xmlColumnPr mapId="1" xpath="/ns1:Facility/Attributes/Attribute/Description" xmlDataType="string"/>
    </tableColumn>
    <tableColumn id="13" xr3:uid="{00000000-0010-0000-2F00-00000D000000}" uniqueName="AllowedValues" name="AllowedValues" dataDxfId="255" dataCellStyle="50_Specified As Required">
      <xmlColumnPr mapId="1" xpath="/ns1:Facility/Attributes/Attribute/AttributeValue/AllowedValues/Value"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30000000}" name="Table50" displayName="Table50" ref="A1:O4" tableType="xml" totalsRowShown="0" headerRowDxfId="248" dataDxfId="246" headerRowBorderDxfId="247" headerRowCellStyle="00_Header" dataCellStyle="50_Specified_As_Required">
  <autoFilter ref="A1:O4" xr:uid="{00000000-0009-0000-0100-000010000000}"/>
  <tableColumns count="15">
    <tableColumn id="1" xr3:uid="{00000000-0010-0000-3000-000001000000}" uniqueName="Name" name="Name" dataDxfId="245" dataCellStyle="50_Specified_As_Required">
      <xmlColumnPr mapId="1" xpath="/ns1:Facility/Coordinates/Representation/Name" xmlDataType="string"/>
    </tableColumn>
    <tableColumn id="2" xr3:uid="{00000000-0010-0000-3000-000002000000}" uniqueName="CreatedBy" name="CreatedBy" dataDxfId="244" dataCellStyle="50_Specified_As_Required">
      <xmlColumnPr mapId="1" xpath="/ns1:Facility/Coordinates/Representation/CreatedBy/Email" xmlDataType="string"/>
    </tableColumn>
    <tableColumn id="3" xr3:uid="{00000000-0010-0000-3000-000003000000}" uniqueName="CreatedOn" name="CreatedOn" dataDxfId="243" dataCellStyle="30_DateFormat">
      <xmlColumnPr mapId="1" xpath="/ns1:Facility/Coordinates/Representation/CreatedOn" xmlDataType="dateTime"/>
    </tableColumn>
    <tableColumn id="4" xr3:uid="{00000000-0010-0000-3000-000004000000}" uniqueName="Category" name="Category" dataDxfId="242" dataCellStyle="50_Specified_As_Required">
      <xmlColumnPr mapId="1" xpath="/ns1:Facility/Coordinates/Representation/Categories/Category/Code" xmlDataType="string"/>
    </tableColumn>
    <tableColumn id="5" xr3:uid="{00000000-0010-0000-3000-000005000000}" uniqueName="SheetName" name="SheetName" dataDxfId="241" dataCellStyle="50_Specified_As_Required">
      <xmlColumnPr mapId="1" xpath="/ns1:Facility/Coordinates/Representation/Asset/SheetName" xmlDataType="string"/>
    </tableColumn>
    <tableColumn id="6" xr3:uid="{00000000-0010-0000-3000-000006000000}" uniqueName="RowName" name="RowName" dataDxfId="240" dataCellStyle="50_Specified_As_Required">
      <xmlColumnPr mapId="1" xpath="/ns1:Facility/Coordinates/Representation/Asset/RowName" xmlDataType="string"/>
    </tableColumn>
    <tableColumn id="7" xr3:uid="{00000000-0010-0000-3000-000007000000}" uniqueName="CoordinateXAxis" name="CoordinateXAxis" dataDxfId="239" dataCellStyle="50_Specified_As_Required">
      <xmlColumnPr mapId="1" xpath="/ns1:Facility/Coordinates/Representation/X" xmlDataType="double"/>
    </tableColumn>
    <tableColumn id="8" xr3:uid="{00000000-0010-0000-3000-000008000000}" uniqueName="CoordinateYAxis" name="CoordinateYAxis" dataDxfId="238" dataCellStyle="50_Specified_As_Required">
      <xmlColumnPr mapId="1" xpath="/ns1:Facility/Coordinates/Representation/Y" xmlDataType="double"/>
    </tableColumn>
    <tableColumn id="9" xr3:uid="{00000000-0010-0000-3000-000009000000}" uniqueName="CoordinateZAxis" name="CoordinateZAxis" dataDxfId="237" dataCellStyle="50_Specified_As_Required">
      <xmlColumnPr mapId="1" xpath="/ns1:Facility/Coordinates/Representation/Z" xmlDataType="double"/>
    </tableColumn>
    <tableColumn id="10" xr3:uid="{00000000-0010-0000-3000-00000A000000}" uniqueName="ExtSystem" name="ExtSystem" dataDxfId="236" dataCellStyle="50_Specified_As_Required">
      <xmlColumnPr mapId="1" xpath="/ns1:Facility/Coordinates/Representation/ExternalSystem" xmlDataType="string"/>
    </tableColumn>
    <tableColumn id="11" xr3:uid="{00000000-0010-0000-3000-00000B000000}" uniqueName="ExtObject" name="ExtObject" dataDxfId="235" dataCellStyle="50_Specified_As_Required">
      <xmlColumnPr mapId="1" xpath="/ns1:Facility/Coordinates/Representation/ExternalEntity" xmlDataType="string"/>
    </tableColumn>
    <tableColumn id="12" xr3:uid="{00000000-0010-0000-3000-00000C000000}" uniqueName="ExtIdentifier" name="ExtIdentifier" dataDxfId="234" dataCellStyle="50_Specified_As_Required">
      <xmlColumnPr mapId="1" xpath="/ns1:Facility/Coordinates/Representation/ExternalId" xmlDataType="string"/>
    </tableColumn>
    <tableColumn id="13" xr3:uid="{00000000-0010-0000-3000-00000D000000}" uniqueName="ClockwiseRotation" name="ClockwiseRotation" dataDxfId="233" dataCellStyle="50_Specified_As_Required">
      <xmlColumnPr mapId="1" xpath="/ns1:Facility/Coordinates/Representation/Roll" xmlDataType="double"/>
    </tableColumn>
    <tableColumn id="14" xr3:uid="{00000000-0010-0000-3000-00000E000000}" uniqueName="ElevationalRotation" name="ElevationalRotation" dataDxfId="232" dataCellStyle="50_Specified_As_Required">
      <xmlColumnPr mapId="1" xpath="/ns1:Facility/Coordinates/Representation/Pitch" xmlDataType="double"/>
    </tableColumn>
    <tableColumn id="15" xr3:uid="{00000000-0010-0000-3000-00000F000000}" uniqueName="YawRotation" name="YawRotation" dataDxfId="231" dataCellStyle="50_Specified_As_Required">
      <xmlColumnPr mapId="1" xpath="/ns1:Facility/Coordinates/Representation/Yaw" xmlDataType="double"/>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31000000}" name="Table51" displayName="Table51" ref="A1:Q2" tableType="xml" totalsRowShown="0" headerRowDxfId="224" dataDxfId="222" headerRowBorderDxfId="223" headerRowCellStyle="00_Header" dataCellStyle="50_Specified_As_Required">
  <autoFilter ref="A1:Q2" xr:uid="{00000000-0009-0000-0100-000011000000}"/>
  <tableColumns count="17">
    <tableColumn id="1" xr3:uid="{00000000-0010-0000-3100-000001000000}" uniqueName="Name" name="Name" dataDxfId="221" dataCellStyle="50_Specified_As_Required">
      <xmlColumnPr mapId="1" xpath="/ns1:Facility/Issues/Issue/Name" xmlDataType="string"/>
    </tableColumn>
    <tableColumn id="2" xr3:uid="{00000000-0010-0000-3100-000002000000}" uniqueName="CreatedBy" name="CreatedBy" dataDxfId="220" dataCellStyle="50_Specified_As_Required">
      <xmlColumnPr mapId="1" xpath="/ns1:Facility/Issues/Issue/CreatedBy/Email" xmlDataType="string"/>
    </tableColumn>
    <tableColumn id="3" xr3:uid="{00000000-0010-0000-3100-000003000000}" uniqueName="CreatedOn" name="CreatedOn" dataDxfId="219" dataCellStyle="30_DateFormat">
      <calculatedColumnFormula>NOW()</calculatedColumnFormula>
      <xmlColumnPr mapId="1" xpath="/ns1:Facility/Issues/Issue/CreatedOn" xmlDataType="dateTime"/>
    </tableColumn>
    <tableColumn id="4" xr3:uid="{00000000-0010-0000-3100-000004000000}" uniqueName="Category" name="Category" dataDxfId="218" dataCellStyle="50_Specified_As_Required">
      <xmlColumnPr mapId="1" xpath="/ns1:Facility/Issues/Issue/Categories/Category/Code" xmlDataType="string"/>
    </tableColumn>
    <tableColumn id="5" xr3:uid="{00000000-0010-0000-3100-000005000000}" uniqueName="Risk" name="Risk" dataDxfId="217" dataCellStyle="50_Specified_As_Required">
      <xmlColumnPr mapId="1" xpath="/ns1:Facility/Issues/Issue/Risk" xmlDataType="string"/>
    </tableColumn>
    <tableColumn id="6" xr3:uid="{00000000-0010-0000-3100-000006000000}" uniqueName="Chance" name="Chance" dataDxfId="216" dataCellStyle="50_Specified_As_Required">
      <xmlColumnPr mapId="1" xpath="/ns1:Facility/Issues/Issue/Chance" xmlDataType="string"/>
    </tableColumn>
    <tableColumn id="7" xr3:uid="{00000000-0010-0000-3100-000007000000}" uniqueName="Impact" name="Impact" dataDxfId="215" dataCellStyle="50_Specified_As_Required">
      <xmlColumnPr mapId="1" xpath="/ns1:Facility/Issues/Issue/Impact" xmlDataType="string"/>
    </tableColumn>
    <tableColumn id="8" xr3:uid="{00000000-0010-0000-3100-000008000000}" uniqueName="SheetName1" name="SheetName1" dataDxfId="214" dataCellStyle="50_Specified_As_Required">
      <xmlColumnPr mapId="1" xpath="/ns1:Facility/Issues/Issue/Parent/@KeyType" xmlDataType="string"/>
    </tableColumn>
    <tableColumn id="9" xr3:uid="{00000000-0010-0000-3100-000009000000}" uniqueName="RowName1" name="RowName1" dataDxfId="213" dataCellStyle="50_Specified_As_Required">
      <xmlColumnPr mapId="1" xpath="/ns1:Facility/Issues/Issue/Parent/Name" xmlDataType="string"/>
    </tableColumn>
    <tableColumn id="10" xr3:uid="{00000000-0010-0000-3100-00000A000000}" uniqueName="SheetName2" name="SheetName2" dataDxfId="212" dataCellStyle="50_Specified_As_Required">
      <xmlColumnPr mapId="1" xpath="/ns1:Facility/Issues/Issue/IssueWith/@KeyType" xmlDataType="string"/>
    </tableColumn>
    <tableColumn id="11" xr3:uid="{00000000-0010-0000-3100-00000B000000}" uniqueName="RowName2" name="RowName2" dataDxfId="211" dataCellStyle="50_Specified_As_Required">
      <xmlColumnPr mapId="1" xpath="/ns1:Facility/Issues/Issue/IssueWith/Name" xmlDataType="string"/>
    </tableColumn>
    <tableColumn id="12" xr3:uid="{00000000-0010-0000-3100-00000C000000}" uniqueName="Description" name="Description" dataDxfId="210" dataCellStyle="50_Specified_As_Required">
      <xmlColumnPr mapId="1" xpath="/ns1:Facility/Issues/Issue/Description" xmlDataType="string"/>
    </tableColumn>
    <tableColumn id="13" xr3:uid="{00000000-0010-0000-3100-00000D000000}" uniqueName="Owner" name="Owner" dataDxfId="209" dataCellStyle="50_Specified_As_Required">
      <xmlColumnPr mapId="1" xpath="/ns1:Facility/Issues/Issue/Owner/Email" xmlDataType="string"/>
    </tableColumn>
    <tableColumn id="14" xr3:uid="{00000000-0010-0000-3100-00000E000000}" uniqueName="Mitigation" name="Mitigation" dataDxfId="208" dataCellStyle="50_Specified_As_Required">
      <xmlColumnPr mapId="1" xpath="/ns1:Facility/Issues/Issue/Mitigation" xmlDataType="string"/>
    </tableColumn>
    <tableColumn id="15" xr3:uid="{00000000-0010-0000-3100-00000F000000}" uniqueName="ExtSystem" name="ExtSystem" dataDxfId="207" dataCellStyle="50_Specified_As_Required">
      <xmlColumnPr mapId="1" xpath="/ns1:Facility/Issues/Issue/ExternalSystem" xmlDataType="string"/>
    </tableColumn>
    <tableColumn id="16" xr3:uid="{00000000-0010-0000-3100-000010000000}" uniqueName="ExtObject" name="ExtObject" dataDxfId="206" dataCellStyle="50_Specified_As_Required">
      <xmlColumnPr mapId="1" xpath="/ns1:Facility/Issues/Issue/ExternalEntity" xmlDataType="string"/>
    </tableColumn>
    <tableColumn id="17" xr3:uid="{00000000-0010-0000-3100-000011000000}" uniqueName="ExtIdentifier" name="ExtIdentifier" dataDxfId="205" dataCellStyle="50_Specified_As_Required">
      <xmlColumnPr mapId="1" xpath="/ns1:Facility/Issues/Issue/ExternalId" xmlDataType="string"/>
    </tableColumn>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32000000}" name="Table52" displayName="Table52" ref="A1:B20" tableType="xml" totalsRowShown="0" headerRowDxfId="200" headerRowBorderDxfId="199" headerRowCellStyle="50_Specified_As_Required">
  <autoFilter ref="A1:B20" xr:uid="{00000000-0009-0000-0100-000013000000}"/>
  <tableColumns count="2">
    <tableColumn id="1" xr3:uid="{00000000-0010-0000-3200-000001000000}" uniqueName="PEnum__PickList_idx" name="PEnum__PickList_idx" dataDxfId="198" dataCellStyle="50_Specified_As_Required">
      <xmlColumnPr mapId="2" xpath="/ns2:PickLists/PEnum__Meta/PEnum__PickList_idx" xmlDataType="string"/>
    </tableColumn>
    <tableColumn id="2" xr3:uid="{00000000-0010-0000-3200-000002000000}" uniqueName="AppliesToSheet" name="AppliesToSheet" dataDxfId="197" dataCellStyle="50_Specified_As_Required">
      <xmlColumnPr mapId="2" xpath="/ns2:PickLists/PEnum__Meta/PEnum__PickList_idx/@AppliesToSheet"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9000000}" name="Table10" displayName="Table10" ref="A1:S3" tableType="xml" totalsRowShown="0" headerRowDxfId="618" headerRowBorderDxfId="617" headerRowCellStyle="00_Header" dataCellStyle="50_Specified_As_Required">
  <autoFilter ref="A1:S3" xr:uid="{00000000-0009-0000-0100-000001000000}"/>
  <tableColumns count="19">
    <tableColumn id="1" xr3:uid="{00000000-0010-0000-0900-000001000000}" uniqueName="Email" name="Email">
      <xmlColumnPr mapId="1" xpath="/ns1:Facility/Contacts/Contact/Email" xmlDataType="string"/>
    </tableColumn>
    <tableColumn id="2" xr3:uid="{00000000-0010-0000-0900-000002000000}" uniqueName="CreatedBy" name="CreatedBy" dataDxfId="616" dataCellStyle="50_Specified_As_Required">
      <xmlColumnPr mapId="1" xpath="/ns1:Facility/Contacts/Contact/CreatedBy/Email" xmlDataType="string"/>
    </tableColumn>
    <tableColumn id="3" xr3:uid="{00000000-0010-0000-0900-000003000000}" uniqueName="CreatedOn" name="CreatedOn" dataDxfId="615" dataCellStyle="30_DateFormat">
      <xmlColumnPr mapId="1" xpath="/ns1:Facility/Contacts/Contact/CreatedOn" xmlDataType="dateTime"/>
    </tableColumn>
    <tableColumn id="4" xr3:uid="{00000000-0010-0000-0900-000004000000}" uniqueName="Category" name="Category" dataDxfId="614" dataCellStyle="50_Specified_As_Required">
      <xmlColumnPr mapId="1" xpath="/ns1:Facility/Contacts/Contact/Categories/Category/Code" xmlDataType="string"/>
    </tableColumn>
    <tableColumn id="5" xr3:uid="{00000000-0010-0000-0900-000005000000}" uniqueName="Company" name="Company" dataDxfId="613" dataCellStyle="50_Specified_As_Required">
      <xmlColumnPr mapId="1" xpath="/ns1:Facility/Contacts/Contact/Company" xmlDataType="string"/>
    </tableColumn>
    <tableColumn id="6" xr3:uid="{00000000-0010-0000-0900-000006000000}" uniqueName="Phone" name="Phone" dataDxfId="612" dataCellStyle="50_Specified_As_Required">
      <xmlColumnPr mapId="1" xpath="/ns1:Facility/Contacts/Contact/Phone" xmlDataType="string"/>
    </tableColumn>
    <tableColumn id="7" xr3:uid="{00000000-0010-0000-0900-000007000000}" uniqueName="ExtSystem" name="ExtSystem" dataDxfId="611" dataCellStyle="50_Specified_As_Required">
      <xmlColumnPr mapId="1" xpath="/ns1:Facility/Contacts/Contact/ExternalSystem" xmlDataType="string"/>
    </tableColumn>
    <tableColumn id="8" xr3:uid="{00000000-0010-0000-0900-000008000000}" uniqueName="ExtObject" name="ExtObject" dataDxfId="610" dataCellStyle="50_Specified_As_Required">
      <xmlColumnPr mapId="1" xpath="/ns1:Facility/Contacts/Contact/ExternalEntity" xmlDataType="string"/>
    </tableColumn>
    <tableColumn id="9" xr3:uid="{00000000-0010-0000-0900-000009000000}" uniqueName="ExtIdentifier" name="ExtIdentifier" dataDxfId="609" dataCellStyle="50_Specified_As_Required">
      <xmlColumnPr mapId="1" xpath="/ns1:Facility/Contacts/Contact/ExternalId" xmlDataType="string"/>
    </tableColumn>
    <tableColumn id="10" xr3:uid="{00000000-0010-0000-0900-00000A000000}" uniqueName="Department" name="Department" dataDxfId="608" dataCellStyle="50_Specified_As_Required">
      <xmlColumnPr mapId="1" xpath="/ns1:Facility/Contacts/Contact/Department" xmlDataType="string"/>
    </tableColumn>
    <tableColumn id="11" xr3:uid="{00000000-0010-0000-0900-00000B000000}" uniqueName="OrganizationCode" name="OrganizationCode" dataDxfId="607" dataCellStyle="50_Specified_As_Required">
      <xmlColumnPr mapId="1" xpath="/ns1:Facility/Contacts/Contact/OrganizationCode" xmlDataType="string"/>
    </tableColumn>
    <tableColumn id="12" xr3:uid="{00000000-0010-0000-0900-00000C000000}" uniqueName="GivenName" name="GivenName" dataDxfId="606" dataCellStyle="50_Specified_As_Required">
      <xmlColumnPr mapId="1" xpath="/ns1:Facility/Contacts/Contact/GivenName" xmlDataType="string"/>
    </tableColumn>
    <tableColumn id="13" xr3:uid="{00000000-0010-0000-0900-00000D000000}" uniqueName="FamilyName" name="FamilyName" dataDxfId="605" dataCellStyle="50_Specified_As_Required">
      <xmlColumnPr mapId="1" xpath="/ns1:Facility/Contacts/Contact/FamilyName" xmlDataType="string"/>
    </tableColumn>
    <tableColumn id="14" xr3:uid="{00000000-0010-0000-0900-00000E000000}" uniqueName="Street" name="Street" dataDxfId="604" dataCellStyle="50_Specified_As_Required">
      <xmlColumnPr mapId="1" xpath="/ns1:Facility/Contacts/Contact/Street" xmlDataType="string"/>
    </tableColumn>
    <tableColumn id="15" xr3:uid="{00000000-0010-0000-0900-00000F000000}" uniqueName="PostalBox" name="PostalBox" dataDxfId="603" dataCellStyle="50_Specified_As_Required">
      <xmlColumnPr mapId="1" xpath="/ns1:Facility/Contacts/Contact/PostalBox" xmlDataType="string"/>
    </tableColumn>
    <tableColumn id="16" xr3:uid="{00000000-0010-0000-0900-000010000000}" uniqueName="Town" name="Town" dataDxfId="602" dataCellStyle="50_Specified_As_Required">
      <xmlColumnPr mapId="1" xpath="/ns1:Facility/Contacts/Contact/Town" xmlDataType="string"/>
    </tableColumn>
    <tableColumn id="17" xr3:uid="{00000000-0010-0000-0900-000011000000}" uniqueName="StateRegion" name="StateRegion" dataDxfId="601" dataCellStyle="50_Specified_As_Required">
      <xmlColumnPr mapId="1" xpath="/ns1:Facility/Contacts/Contact/StateRegion" xmlDataType="string"/>
    </tableColumn>
    <tableColumn id="18" xr3:uid="{00000000-0010-0000-0900-000012000000}" uniqueName="PostalCode" name="PostalCode" dataDxfId="600" dataCellStyle="50_Specified_As_Required">
      <xmlColumnPr mapId="1" xpath="/ns1:Facility/Contacts/Contact/PostalCode" xmlDataType="string"/>
    </tableColumn>
    <tableColumn id="19" xr3:uid="{00000000-0010-0000-0900-000013000000}" uniqueName="Country" name="Country" dataDxfId="599" dataCellStyle="50_Specified_As_Required">
      <xmlColumnPr mapId="1" xpath="/ns1:Facility/Contacts/Contact/Country" xmlDataType="string"/>
    </tableColumn>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33000000}" name="Table53" displayName="Table53" ref="E1:E20" tableType="xml" totalsRowShown="0" headerRowBorderDxfId="196" headerRowCellStyle="50_Specified_As_Required" dataCellStyle="50_Specified_As_Required">
  <autoFilter ref="E1:E20" xr:uid="{00000000-0009-0000-0100-000014000000}"/>
  <tableColumns count="1">
    <tableColumn id="1" xr3:uid="{00000000-0010-0000-3300-000001000000}" uniqueName="SheetName" name="SheetName" dataDxfId="195" dataCellStyle="50_Specified_As_Required">
      <xmlColumnPr mapId="2" xpath="/ns2:PickLists/PEnum__Meta/SheetName" xmlDataType="string"/>
    </tableColumn>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34000000}" name="Table54" displayName="Table54" ref="L1:M20" tableType="xml" totalsRowShown="0" headerRowDxfId="194" headerRowBorderDxfId="193" headerRowCellStyle="50_Specified_As_Required">
  <autoFilter ref="L1:M20" xr:uid="{00000000-0009-0000-0100-000015000000}"/>
  <tableColumns count="2">
    <tableColumn id="1" xr3:uid="{00000000-0010-0000-3400-000001000000}" uniqueName="Units_Area" name="Units_Area" dataDxfId="192" dataCellStyle="50_Specified_As_Required">
      <xmlColumnPr mapId="2" xpath="/ns2:PickLists/PEnum_Facility/Project/Units_Area" xmlDataType="string"/>
    </tableColumn>
    <tableColumn id="2" xr3:uid="{00000000-0010-0000-3400-000002000000}" uniqueName="ExtSystem" name="ExtSystem" dataDxfId="191" dataCellStyle="50_Specified_As_Required">
      <xmlColumnPr mapId="2" xpath="/ns2:PickLists/PEnum_Facility/Project/Units_Area/@ExtSystem" xmlDataType="string"/>
    </tableColumn>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35000000}" name="Table55" displayName="Table55" ref="P1:Q22" tableType="xml" totalsRowShown="0" headerRowDxfId="190" headerRowBorderDxfId="189" headerRowCellStyle="50_Specified_As_Required">
  <autoFilter ref="P1:Q22" xr:uid="{00000000-0009-0000-0100-000016000000}"/>
  <tableColumns count="2">
    <tableColumn id="1" xr3:uid="{00000000-0010-0000-3500-000001000000}" uniqueName="Units_Currency" name="Units_Currency" dataDxfId="188" dataCellStyle="50_Specified_As_Required">
      <xmlColumnPr mapId="2" xpath="/ns2:PickLists/PEnum_Facility/Project/Units_Currency" xmlDataType="string"/>
    </tableColumn>
    <tableColumn id="2" xr3:uid="{00000000-0010-0000-3500-000002000000}" uniqueName="ExtSystem" name="ExtSystem" dataDxfId="187" dataCellStyle="50_Specified_As_Required">
      <xmlColumnPr mapId="2" xpath="/ns2:PickLists/PEnum_Facility/Project/Units_Currency/@ExtSystem" xmlDataType="string"/>
    </tableColumn>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36000000}" name="Table56" displayName="Table56" ref="W1:Z20" tableType="xml" totalsRowShown="0" headerRowDxfId="186" headerRowBorderDxfId="185" headerRowCellStyle="50_Specified_As_Required">
  <autoFilter ref="W1:Z20" xr:uid="{00000000-0009-0000-0100-000017000000}"/>
  <tableColumns count="4">
    <tableColumn id="1" xr3:uid="{00000000-0010-0000-3600-000001000000}" uniqueName="Units_Duration" name="Units_Duration" dataDxfId="184" dataCellStyle="50_Specified_As_Required">
      <xmlColumnPr mapId="2" xpath="/ns2:PickLists/PEnum_Facility/Project/Units_Duration" xmlDataType="string"/>
    </tableColumn>
    <tableColumn id="2" xr3:uid="{00000000-0010-0000-3600-000002000000}" uniqueName="PEnum_Facility_Units_Frequency" name="PEnum_Facility_Units_Frequency" dataDxfId="183" dataCellStyle="50_Specified_As_Required"/>
    <tableColumn id="3" xr3:uid="{00000000-0010-0000-3600-000003000000}" uniqueName="PEnum_Facility_Units_TimeFormat" name="PEnum_Facility_Units_TimeFormat" dataDxfId="182" dataCellStyle="50_Specified_As_Required"/>
    <tableColumn id="4" xr3:uid="{00000000-0010-0000-3600-000004000000}" uniqueName="ExtSystem" name="ExtSystem" dataDxfId="181" dataCellStyle="50_Specified_As_Required">
      <xmlColumnPr mapId="2" xpath="/ns2:PickLists/PEnum_Facility/Project/Units_Duration/@ExtSystem" xmlDataType="string"/>
    </tableColumn>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37000000}" name="Table57" displayName="Table57" ref="BV1:BV5" tableType="xml" totalsRowShown="0" headerRowBorderDxfId="180" headerRowCellStyle="50_Specified_As_Required" dataCellStyle="50_Specified_As_Required">
  <autoFilter ref="BV1:BV5" xr:uid="{00000000-0009-0000-0100-000018000000}"/>
  <tableColumns count="1">
    <tableColumn id="1" xr3:uid="{00000000-0010-0000-3700-000001000000}" uniqueName="SheetName" name="SheetName" dataDxfId="179" dataCellStyle="50_Specified_As_Required">
      <xmlColumnPr mapId="2" xpath="/ns2:PickLists/PEnum_Coordinate/SheetName" xmlDataType="string"/>
    </tableColumn>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38000000}" name="Table58" displayName="Table58" ref="AA1:AB15" tableType="xml" totalsRowShown="0" headerRowDxfId="178" headerRowBorderDxfId="177" headerRowCellStyle="50_Specified_As_Required">
  <autoFilter ref="AA1:AB15" xr:uid="{00000000-0009-0000-0100-000019000000}"/>
  <tableColumns count="2">
    <tableColumn id="1" xr3:uid="{00000000-0010-0000-3800-000001000000}" uniqueName="Category" name="Category" dataDxfId="176" dataCellStyle="50_Specified_As_Required">
      <xmlColumnPr mapId="2" xpath="/ns2:PickLists/PEnum_Contact/Category" xmlDataType="string"/>
    </tableColumn>
    <tableColumn id="2" xr3:uid="{00000000-0010-0000-3800-000002000000}" uniqueName="ExtSystem" name="ExtSystem" dataDxfId="175" dataCellStyle="50_Specified_As_Required">
      <xmlColumnPr mapId="2" xpath="/ns2:PickLists/PEnum_Contact/Category/@ExtSystem" xmlDataType="string"/>
    </tableColumn>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39000000}" name="Table59" displayName="Table59" ref="AC1:AD5" tableType="xml" totalsRowShown="0" headerRowDxfId="174" headerRowBorderDxfId="173" headerRowCellStyle="50_Specified_As_Required">
  <autoFilter ref="AC1:AD5" xr:uid="{00000000-0009-0000-0100-00001A000000}"/>
  <tableColumns count="2">
    <tableColumn id="1" xr3:uid="{00000000-0010-0000-3900-000001000000}" uniqueName="Category" name="Category" dataDxfId="172" dataCellStyle="50_Specified_As_Required">
      <xmlColumnPr mapId="2" xpath="/ns2:PickLists/PEnum_Floor/Category" xmlDataType="string"/>
    </tableColumn>
    <tableColumn id="2" xr3:uid="{00000000-0010-0000-3900-000002000000}" uniqueName="ExtSystem" name="ExtSystem" dataDxfId="171" dataCellStyle="50_Specified_As_Required">
      <xmlColumnPr mapId="2" xpath="/ns2:PickLists/PEnum_Floor/Category/@ExtSystem" xmlDataType="string"/>
    </tableColumn>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3A000000}" name="Table60" displayName="Table60" ref="AG1:AH14" tableType="xml" totalsRowShown="0" headerRowDxfId="170" headerRowBorderDxfId="169" headerRowCellStyle="50_Specified_As_Required">
  <autoFilter ref="AG1:AH14" xr:uid="{00000000-0009-0000-0100-00001B000000}"/>
  <tableColumns count="2">
    <tableColumn id="1" xr3:uid="{00000000-0010-0000-3A00-000001000000}" uniqueName="Category" name="Category" dataDxfId="168" dataCellStyle="50_Specified_As_Required">
      <xmlColumnPr mapId="2" xpath="/ns2:PickLists/PEnum_Zone/Category" xmlDataType="string"/>
    </tableColumn>
    <tableColumn id="2" xr3:uid="{00000000-0010-0000-3A00-000002000000}" uniqueName="ExtSystem" name="ExtSystem" dataDxfId="167" dataCellStyle="50_Specified_As_Required">
      <xmlColumnPr mapId="2" xpath="/ns2:PickLists/PEnum_Zone/Category/@ExtSystem" xmlDataType="string"/>
    </tableColumn>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3B000000}" name="Table61" displayName="Table61" ref="AK1:AL20" tableType="xml" totalsRowShown="0" headerRowDxfId="166" headerRowBorderDxfId="165" headerRowCellStyle="50_Specified_As_Required">
  <autoFilter ref="AK1:AL20" xr:uid="{00000000-0009-0000-0100-00001C000000}"/>
  <tableColumns count="2">
    <tableColumn id="1" xr3:uid="{00000000-0010-0000-3B00-000001000000}" uniqueName="Category" name="Category" dataDxfId="164" dataCellStyle="50_Specified_As_Required">
      <xmlColumnPr mapId="2" xpath="/ns2:PickLists/PEnum_Type/Category" xmlDataType="string"/>
    </tableColumn>
    <tableColumn id="2" xr3:uid="{00000000-0010-0000-3B00-000002000000}" uniqueName="ExtSystem" name="ExtSystem" dataDxfId="163" dataCellStyle="50_Specified_As_Required">
      <xmlColumnPr mapId="2" xpath="/ns2:PickLists/PEnum_Type/Category/@ExtSystem" xmlDataType="string"/>
    </tableColumn>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3C000000}" name="Table62" displayName="Table62" ref="AQ1:AR20" tableType="xml" totalsRowShown="0" headerRowDxfId="162" headerRowBorderDxfId="161" headerRowCellStyle="50_Specified_As_Required">
  <autoFilter ref="AQ1:AR20" xr:uid="{00000000-0009-0000-0100-00001D000000}"/>
  <tableColumns count="2">
    <tableColumn id="1" xr3:uid="{00000000-0010-0000-3C00-000001000000}" uniqueName="Category" name="Category" dataDxfId="160" dataCellStyle="50_Specified_As_Required">
      <xmlColumnPr mapId="2" xpath="/ns2:PickLists/PEnum_System/Category" xmlDataType="string"/>
    </tableColumn>
    <tableColumn id="2" xr3:uid="{00000000-0010-0000-3C00-000002000000}" uniqueName="ExtSystem" name="ExtSystem" dataDxfId="159" dataCellStyle="50_Specified_As_Required">
      <xmlColumnPr mapId="2" xpath="/ns2:PickLists/PEnum_System/Category/@ExtSystem"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22000000}" name="Table36" displayName="Table36" ref="A1:J3" tableType="xml" totalsRowShown="0" headerRowDxfId="583" dataDxfId="581" headerRowBorderDxfId="582" headerRowCellStyle="00_Header" dataCellStyle="50_Specified_As_Required">
  <autoFilter ref="A1:J3" xr:uid="{00000000-0009-0000-0100-000002000000}"/>
  <tableColumns count="10">
    <tableColumn id="1" xr3:uid="{00000000-0010-0000-2200-000001000000}" uniqueName="Name" name="Name" dataDxfId="580" dataCellStyle="50_Specified_As_Required">
      <xmlColumnPr mapId="1" xpath="/ns1:Facility/Floors/Floor/Name" xmlDataType="string"/>
    </tableColumn>
    <tableColumn id="2" xr3:uid="{00000000-0010-0000-2200-000002000000}" uniqueName="CreatedBy" name="CreatedBy" dataDxfId="579" dataCellStyle="50_Specified_As_Required">
      <xmlColumnPr mapId="1" xpath="/ns1:Facility/Floors/Floor/CreatedBy/Email" xmlDataType="string"/>
    </tableColumn>
    <tableColumn id="3" xr3:uid="{00000000-0010-0000-2200-000003000000}" uniqueName="CreatedOn" name="CreatedOn" dataDxfId="578" dataCellStyle="30_DateFormat">
      <xmlColumnPr mapId="1" xpath="/ns1:Facility/Floors/Floor/CreatedOn" xmlDataType="dateTime"/>
    </tableColumn>
    <tableColumn id="4" xr3:uid="{00000000-0010-0000-2200-000004000000}" uniqueName="Category" name="Category" dataDxfId="577" dataCellStyle="50_Specified_As_Required">
      <xmlColumnPr mapId="1" xpath="/ns1:Facility/Floors/Floor/Categories/Category/Code" xmlDataType="string"/>
    </tableColumn>
    <tableColumn id="5" xr3:uid="{00000000-0010-0000-2200-000005000000}" uniqueName="ExtSystem" name="ExtSystem" dataDxfId="576">
      <xmlColumnPr mapId="1" xpath="/ns1:Facility/Floors/Floor/ExternalSystem" xmlDataType="string"/>
    </tableColumn>
    <tableColumn id="6" xr3:uid="{00000000-0010-0000-2200-000006000000}" uniqueName="ExtObject" name="ExtObject" dataDxfId="575" dataCellStyle="50_Specified_As_Required">
      <xmlColumnPr mapId="1" xpath="/ns1:Facility/Floors/Floor/ExternalEntity" xmlDataType="string"/>
    </tableColumn>
    <tableColumn id="7" xr3:uid="{00000000-0010-0000-2200-000007000000}" uniqueName="ExtIdentifier" name="ExtIdentifier" dataDxfId="574" dataCellStyle="50_Specified_As_Required">
      <xmlColumnPr mapId="1" xpath="/ns1:Facility/Floors/Floor/ExternalId" xmlDataType="string"/>
    </tableColumn>
    <tableColumn id="8" xr3:uid="{00000000-0010-0000-2200-000008000000}" uniqueName="Description" name="Description" dataDxfId="573" dataCellStyle="50_Specified_As_Required">
      <xmlColumnPr mapId="1" xpath="/ns1:Facility/Floors/Floor/Description" xmlDataType="string"/>
    </tableColumn>
    <tableColumn id="9" xr3:uid="{00000000-0010-0000-2200-000009000000}" uniqueName="Elevation" name="Elevation" dataDxfId="572" dataCellStyle="50_Specified_As_Required">
      <xmlColumnPr mapId="1" xpath="/ns1:Facility/Floors/Floor/Elevation" xmlDataType="double"/>
    </tableColumn>
    <tableColumn id="10" xr3:uid="{00000000-0010-0000-2200-00000A000000}" uniqueName="Height" name="Height" dataDxfId="571" dataCellStyle="50_Specified_As_Required">
      <xmlColumnPr mapId="1" xpath="/ns1:Facility/Floors/Floor/Height" xmlDataType="double"/>
    </tableColumn>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3D000000}" name="Table63" displayName="Table63" ref="AZ1:BA8" tableType="xml" totalsRowShown="0" headerRowDxfId="158" headerRowBorderDxfId="157" headerRowCellStyle="50_Specified_As_Required">
  <autoFilter ref="AZ1:BA8" xr:uid="{00000000-0009-0000-0100-00001E000000}"/>
  <tableColumns count="2">
    <tableColumn id="1" xr3:uid="{00000000-0010-0000-3D00-000001000000}" uniqueName="Category" name="Category" dataDxfId="156" dataCellStyle="50_Specified_As_Required">
      <xmlColumnPr mapId="2" xpath="/ns2:PickLists/PEnum_Spare/Category" xmlDataType="string"/>
    </tableColumn>
    <tableColumn id="2" xr3:uid="{00000000-0010-0000-3D00-000002000000}" uniqueName="ExtSystem" name="ExtSystem" dataDxfId="155" dataCellStyle="50_Specified_As_Required">
      <xmlColumnPr mapId="2" xpath="/ns2:PickLists/PEnum_Spare/Category/@ExtSystem" xmlDataType="string"/>
    </tableColumn>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3E000000}" name="Table64" displayName="Table64" ref="BH1:BI5" tableType="xml" totalsRowShown="0" headerRowDxfId="154" headerRowBorderDxfId="153" headerRowCellStyle="50_Specified_As_Required">
  <autoFilter ref="BH1:BI5" xr:uid="{00000000-0009-0000-0100-00001F000000}"/>
  <tableColumns count="2">
    <tableColumn id="1" xr3:uid="{00000000-0010-0000-3E00-000001000000}" uniqueName="ApprovalBy" name="ApprovalBy" dataDxfId="152" dataCellStyle="50_Specified_As_Required">
      <xmlColumnPr mapId="2" xpath="/ns2:PickLists/PEnum_Job/ApprovalBy" xmlDataType="string"/>
    </tableColumn>
    <tableColumn id="2" xr3:uid="{00000000-0010-0000-3E00-000002000000}" uniqueName="ExtSystem" name="ExtSystem" dataDxfId="151" dataCellStyle="50_Specified_As_Required">
      <xmlColumnPr mapId="2" xpath="/ns2:PickLists/PEnum_Job/ApprovalBy/@ExtSystem" xmlDataType="string"/>
    </tableColumn>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3F000000}" name="Table65" displayName="Table65" ref="BF1:BG5" tableType="xml" totalsRowShown="0" headerRowDxfId="150" headerRowBorderDxfId="149" headerRowCellStyle="50_Specified_As_Required">
  <autoFilter ref="BF1:BG5" xr:uid="{00000000-0009-0000-0100-000020000000}"/>
  <tableColumns count="2">
    <tableColumn id="1" xr3:uid="{00000000-0010-0000-3F00-000001000000}" uniqueName="Status" name="Status" dataDxfId="148" dataCellStyle="50_Specified_As_Required">
      <xmlColumnPr mapId="2" xpath="/ns2:PickLists/PEnum_Job/Status" xmlDataType="string"/>
    </tableColumn>
    <tableColumn id="2" xr3:uid="{00000000-0010-0000-3F00-000002000000}" uniqueName="ExtSystem" name="ExtSystem" dataDxfId="147" dataCellStyle="50_Specified_As_Required">
      <xmlColumnPr mapId="2" xpath="/ns2:PickLists/PEnum_Job/Status/@ExtSystem" xmlDataType="string"/>
    </tableColumn>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40000000}" name="Table66" displayName="Table66" ref="BL1:BM4" tableType="xml" totalsRowShown="0" headerRowDxfId="146" headerRowBorderDxfId="145" headerRowCellStyle="50_Specified_As_Required">
  <autoFilter ref="BL1:BM4" xr:uid="{00000000-0009-0000-0100-000021000000}"/>
  <tableColumns count="2">
    <tableColumn id="1" xr3:uid="{00000000-0010-0000-4000-000001000000}" uniqueName="Stage" name="Stage" dataDxfId="144" dataCellStyle="50_Specified_As_Required">
      <xmlColumnPr mapId="2" xpath="/ns2:PickLists/PEnum_Impact/Stage" xmlDataType="string"/>
    </tableColumn>
    <tableColumn id="2" xr3:uid="{00000000-0010-0000-4000-000002000000}" uniqueName="ExtSystem" name="ExtSystem" dataDxfId="143" dataCellStyle="50_Specified_As_Required">
      <xmlColumnPr mapId="2" xpath="/ns2:PickLists/PEnum_Impact/Stage/@ExtSystem" xmlDataType="string"/>
    </tableColumn>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41000000}" name="Table67" displayName="Table67" ref="BW1:BX7" tableType="xml" totalsRowShown="0" headerRowDxfId="142" headerRowBorderDxfId="141" headerRowCellStyle="50_Specified_As_Required">
  <autoFilter ref="BW1:BX7" xr:uid="{00000000-0009-0000-0100-000022000000}"/>
  <tableColumns count="2">
    <tableColumn id="1" xr3:uid="{00000000-0010-0000-4100-000001000000}" uniqueName="Category" name="Category" dataDxfId="140" dataCellStyle="50_Specified_As_Required">
      <xmlColumnPr mapId="2" xpath="/ns2:PickLists/PEnum_Coordinate/Category" xmlDataType="string"/>
    </tableColumn>
    <tableColumn id="2" xr3:uid="{00000000-0010-0000-4100-000002000000}" uniqueName="ExtSystem" name="ExtSystem" dataDxfId="139" dataCellStyle="50_Specified_As_Required">
      <xmlColumnPr mapId="2" xpath="/ns2:PickLists/PEnum_Coordinate/Category/@ExtSystem" xmlDataType="string"/>
    </tableColumn>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42000000}" name="Table68" displayName="Table68" ref="BY1:BZ12" tableType="xml" totalsRowShown="0" headerRowDxfId="138" headerRowBorderDxfId="137" headerRowCellStyle="50_Specified_As_Required">
  <autoFilter ref="BY1:BZ12" xr:uid="{00000000-0009-0000-0100-000023000000}"/>
  <tableColumns count="2">
    <tableColumn id="1" xr3:uid="{00000000-0010-0000-4200-000001000000}" uniqueName="Category" name="Category" dataDxfId="136" dataCellStyle="50_Specified_As_Required">
      <xmlColumnPr mapId="2" xpath="/ns2:PickLists/PEnum_Issue/Category" xmlDataType="string"/>
    </tableColumn>
    <tableColumn id="2" xr3:uid="{00000000-0010-0000-4200-000002000000}" uniqueName="ExtSystem" name="ExtSystem" dataDxfId="135" dataCellStyle="50_Specified_As_Required">
      <xmlColumnPr mapId="2" xpath="/ns2:PickLists/PEnum_Issue/Category/@ExtSystem" xmlDataType="string"/>
    </tableColumn>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43000000}" name="Table69" displayName="Table69" ref="CC1:CD7" tableType="xml" totalsRowShown="0" headerRowDxfId="134" headerRowBorderDxfId="133" headerRowCellStyle="50_Specified_As_Required">
  <autoFilter ref="CC1:CD7" xr:uid="{00000000-0009-0000-0100-000024000000}"/>
  <tableColumns count="2">
    <tableColumn id="1" xr3:uid="{00000000-0010-0000-4300-000001000000}" uniqueName="Impact" name="Impact" dataDxfId="132" dataCellStyle="50_Specified_As_Required">
      <xmlColumnPr mapId="2" xpath="/ns2:PickLists/PEnum_Issue/Impact" xmlDataType="string"/>
    </tableColumn>
    <tableColumn id="2" xr3:uid="{00000000-0010-0000-4300-000002000000}" uniqueName="ExtSystem" name="ExtSystem" dataDxfId="131" dataCellStyle="50_Specified_As_Required">
      <xmlColumnPr mapId="2" xpath="/ns2:PickLists/PEnum_Issue/Impact/@ExtSystem" xmlDataType="string"/>
    </tableColumn>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44000000}" name="Table70" displayName="Table70" ref="CG1:CH3" tableType="xml" totalsRowShown="0" headerRowDxfId="130" headerRowBorderDxfId="129" headerRowCellStyle="50_Specified_As_Required">
  <autoFilter ref="CG1:CH3" xr:uid="{00000000-0009-0000-0100-000025000000}"/>
  <tableColumns count="2">
    <tableColumn id="1" xr3:uid="{00000000-0010-0000-4400-000001000000}" uniqueName="Category" name="Category" dataDxfId="128" dataCellStyle="50_Specified_As_Required">
      <xmlColumnPr mapId="2" xpath="/ns2:PickLists/PEnum_Stage/Category" xmlDataType="string"/>
    </tableColumn>
    <tableColumn id="2" xr3:uid="{00000000-0010-0000-4400-000002000000}" uniqueName="ExtSystem" name="ExtSystem" dataDxfId="127" dataCellStyle="50_Specified_As_Required">
      <xmlColumnPr mapId="2" xpath="/ns2:PickLists/PEnum_Stage/Category/@ExtSystem" xmlDataType="string"/>
    </tableColumn>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45000000}" name="Table71" displayName="Table71" ref="CI1:CI3" tableType="xml" totalsRowShown="0" headerRowBorderDxfId="126" headerRowCellStyle="50_Specified_As_Required">
  <autoFilter ref="CI1:CI3" xr:uid="{00000000-0009-0000-0100-000026000000}"/>
  <tableColumns count="1">
    <tableColumn id="1" xr3:uid="{00000000-0010-0000-4500-000001000000}" uniqueName="ExtObject" name="ExtObject">
      <xmlColumnPr mapId="2" xpath="/ns2:PickLists/PEnum_Facility/Project/ExtObject" xmlDataType="string"/>
    </tableColumn>
  </tableColumns>
  <tableStyleInfo name="TableStyleMedium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46000000}" name="Table72" displayName="Table72" ref="CL1:CL5" tableType="xml" totalsRowShown="0" headerRowBorderDxfId="125" headerRowCellStyle="50_Specified_As_Required" dataCellStyle="50_Specified_As_Required">
  <autoFilter ref="CL1:CL5" xr:uid="{00000000-0009-0000-0100-000027000000}"/>
  <tableColumns count="1">
    <tableColumn id="1" xr3:uid="{00000000-0010-0000-4600-000001000000}" uniqueName="ExtObject" name="ExtObject" dataDxfId="124" dataCellStyle="50_Specified_As_Required">
      <xmlColumnPr mapId="2" xpath="/ns2:PickLists/PEnum_Contact/ExtObject" xmlDataType="string"/>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23000000}" name="Table37" displayName="Table37" ref="A1:N3" tableType="xml" totalsRowShown="0" headerRowDxfId="561" dataDxfId="559" headerRowBorderDxfId="560" headerRowCellStyle="00_Header" dataCellStyle="50_Specified_As_Required">
  <autoFilter ref="A1:N3" xr:uid="{00000000-0009-0000-0100-000003000000}"/>
  <tableColumns count="14">
    <tableColumn id="1" xr3:uid="{00000000-0010-0000-2300-000001000000}" uniqueName="Name" name="Name" dataDxfId="558" dataCellStyle="50_Specified_As_Required">
      <xmlColumnPr mapId="1" xpath="/ns1:Facility/Spaces/Space/Name" xmlDataType="string"/>
    </tableColumn>
    <tableColumn id="2" xr3:uid="{00000000-0010-0000-2300-000002000000}" uniqueName="CreatedBy" name="CreatedBy" dataDxfId="557" dataCellStyle="50_Specified_As_Required">
      <xmlColumnPr mapId="1" xpath="/ns1:Facility/Spaces/Space/CreatedBy/Email" xmlDataType="string"/>
    </tableColumn>
    <tableColumn id="3" xr3:uid="{00000000-0010-0000-2300-000003000000}" uniqueName="CreatedOn" name="CreatedOn" dataDxfId="556" dataCellStyle="30_DateFormat">
      <calculatedColumnFormula>NOW()</calculatedColumnFormula>
      <xmlColumnPr mapId="1" xpath="/ns1:Facility/Spaces/Space/CreatedOn" xmlDataType="dateTime"/>
    </tableColumn>
    <tableColumn id="4" xr3:uid="{00000000-0010-0000-2300-000004000000}" uniqueName="Category" name="Category" dataDxfId="555" dataCellStyle="50_Specified_As_Required">
      <xmlColumnPr mapId="1" xpath="/ns1:Facility/Spaces/Space/Categories/Category/Code" xmlDataType="string"/>
    </tableColumn>
    <tableColumn id="5" xr3:uid="{00000000-0010-0000-2300-000005000000}" uniqueName="FloorName" name="FloorName" dataDxfId="554" dataCellStyle="50_Specified_As_Required">
      <xmlColumnPr mapId="1" xpath="/ns1:Facility/Spaces/Space/FloorName/Name" xmlDataType="string"/>
    </tableColumn>
    <tableColumn id="6" xr3:uid="{00000000-0010-0000-2300-000006000000}" uniqueName="Description" name="Description" dataDxfId="553" dataCellStyle="50_Specified_As_Required">
      <xmlColumnPr mapId="1" xpath="/ns1:Facility/Spaces/Space/Description" xmlDataType="string"/>
    </tableColumn>
    <tableColumn id="7" xr3:uid="{00000000-0010-0000-2300-000007000000}" uniqueName="ExtSystem" name="ExtSystem" dataDxfId="552">
      <xmlColumnPr mapId="1" xpath="/ns1:Facility/Spaces/Space/ExternalSystem" xmlDataType="string"/>
    </tableColumn>
    <tableColumn id="8" xr3:uid="{00000000-0010-0000-2300-000008000000}" uniqueName="ExtObject" name="ExtObject" dataDxfId="551" dataCellStyle="50_Specified_As_Required">
      <xmlColumnPr mapId="1" xpath="/ns1:Facility/Spaces/Space/ExternalEntity" xmlDataType="string"/>
    </tableColumn>
    <tableColumn id="9" xr3:uid="{00000000-0010-0000-2300-000009000000}" uniqueName="ExtIdentifier" name="ExtIdentifier" dataDxfId="550" dataCellStyle="50_Specified_As_Required">
      <xmlColumnPr mapId="1" xpath="/ns1:Facility/Spaces/Space/ExternalId" xmlDataType="string"/>
    </tableColumn>
    <tableColumn id="10" xr3:uid="{00000000-0010-0000-2300-00000A000000}" uniqueName="RoomTag" name="RoomTag" dataDxfId="549" dataCellStyle="50_Specified_As_Required">
      <xmlColumnPr mapId="1" xpath="/ns1:Facility/Spaces/Space/RoomTag" xmlDataType="string"/>
    </tableColumn>
    <tableColumn id="11" xr3:uid="{00000000-0010-0000-2300-00000B000000}" uniqueName="UsableHeight" name="UsableHeight" dataDxfId="548" dataCellStyle="50_Specified_As_Required">
      <xmlColumnPr mapId="1" xpath="/ns1:Facility/Spaces/Space/UsableHeight" xmlDataType="double"/>
    </tableColumn>
    <tableColumn id="12" xr3:uid="{00000000-0010-0000-2300-00000C000000}" uniqueName="GrossArea" name="GrossArea" dataDxfId="547" dataCellStyle="50_Specified_As_Required">
      <xmlColumnPr mapId="1" xpath="/ns1:Facility/Spaces/Space/GrossArea" xmlDataType="double"/>
    </tableColumn>
    <tableColumn id="13" xr3:uid="{00000000-0010-0000-2300-00000D000000}" uniqueName="NetArea" name="NetArea" dataDxfId="546" dataCellStyle="50_Specified_As_Required">
      <xmlColumnPr mapId="1" xpath="/ns1:Facility/Spaces/Space/NetArea" xmlDataType="double"/>
    </tableColumn>
    <tableColumn id="14" xr3:uid="{00000000-0010-0000-2300-00000E000000}" uniqueName="Volume" name="Volume" dataDxfId="545" dataCellStyle="50_Specified_As_Required"/>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47000000}" name="Table73" displayName="Table73" ref="CM1:CM4" tableType="xml" totalsRowShown="0" headerRowBorderDxfId="123" headerRowCellStyle="50_Specified_As_Required" dataCellStyle="50_Specified_As_Required">
  <autoFilter ref="CM1:CM4" xr:uid="{00000000-0009-0000-0100-000028000000}"/>
  <tableColumns count="1">
    <tableColumn id="1" xr3:uid="{00000000-0010-0000-4700-000001000000}" uniqueName="ExtObject" name="ExtObject" dataDxfId="122" dataCellStyle="50_Specified_As_Required">
      <xmlColumnPr mapId="2" xpath="/ns2:PickLists/PEnum_Floor/ExtObject" xmlDataType="string"/>
    </tableColumn>
  </tableColumns>
  <tableStyleInfo name="TableStyleMedium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48000000}" name="Table74" displayName="Table74" ref="CO1:CO20" tableType="xml" totalsRowShown="0" headerRowBorderDxfId="121" headerRowCellStyle="50_Specified_As_Required" dataCellStyle="50_Specified_As_Required">
  <autoFilter ref="CO1:CO20" xr:uid="{00000000-0009-0000-0100-000029000000}"/>
  <tableColumns count="1">
    <tableColumn id="1" xr3:uid="{00000000-0010-0000-4800-000001000000}" uniqueName="ExtObject" name="ExtObject" dataDxfId="120" dataCellStyle="50_Specified_As_Required">
      <xmlColumnPr mapId="2" xpath="/ns2:PickLists/PEnum_Zone/ExtObject" xmlDataType="string"/>
    </tableColumn>
  </tableColumns>
  <tableStyleInfo name="TableStyleMedium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49000000}" name="Table75" displayName="Table75" ref="CS1:CS6" tableType="xml" totalsRowShown="0" headerRowBorderDxfId="119" headerRowCellStyle="50_Specified_As_Required" dataCellStyle="50_Specified_As_Required">
  <autoFilter ref="CS1:CS6" xr:uid="{00000000-0009-0000-0100-00002A000000}"/>
  <tableColumns count="1">
    <tableColumn id="1" xr3:uid="{00000000-0010-0000-4900-000001000000}" uniqueName="ExtObject" name="ExtObject" dataDxfId="118" dataCellStyle="50_Specified_As_Required">
      <xmlColumnPr mapId="2" xpath="/ns2:PickLists/PEnum_System/ExtObject" xmlDataType="string"/>
    </tableColumn>
  </tableColumns>
  <tableStyleInfo name="TableStyleMedium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4A000000}" name="Table76" displayName="Table76" ref="CV1:CV5" tableType="xml" totalsRowShown="0" headerRowBorderDxfId="117" headerRowCellStyle="50_Specified_As_Required" dataCellStyle="50_Specified_As_Required">
  <autoFilter ref="CV1:CV5" xr:uid="{00000000-0009-0000-0100-00002B000000}"/>
  <tableColumns count="1">
    <tableColumn id="1" xr3:uid="{00000000-0010-0000-4A00-000001000000}" uniqueName="ExtObject" name="ExtObject" dataDxfId="116" dataCellStyle="50_Specified_As_Required">
      <xmlColumnPr mapId="2" xpath="/ns2:PickLists/PEnum_Spare/ExtObject" xmlDataType="string"/>
    </tableColumn>
  </tableColumns>
  <tableStyleInfo name="TableStyleMedium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4B000000}" name="Table77" displayName="Table77" ref="CX1:CX7" tableType="xml" totalsRowShown="0" headerRowBorderDxfId="115" headerRowCellStyle="50_Specified_As_Required" dataCellStyle="50_Specified_As_Required">
  <autoFilter ref="CX1:CX7" xr:uid="{00000000-0009-0000-0100-00002C000000}"/>
  <tableColumns count="1">
    <tableColumn id="1" xr3:uid="{00000000-0010-0000-4B00-000001000000}" uniqueName="ExtObject" name="ExtObject" dataDxfId="114" dataCellStyle="50_Specified_As_Required">
      <xmlColumnPr mapId="2" xpath="/ns2:PickLists/PEnum_Job/ExtObject" xmlDataType="string"/>
    </tableColumn>
  </tableColumns>
  <tableStyleInfo name="TableStyleMedium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4C000000}" name="Table78" displayName="Table78" ref="CZ1:CZ6" tableType="xml" totalsRowShown="0" headerRowBorderDxfId="113" headerRowCellStyle="50_Specified_As_Required" dataCellStyle="50_Specified_As_Required">
  <autoFilter ref="CZ1:CZ6" xr:uid="{00000000-0009-0000-0100-00002D000000}"/>
  <tableColumns count="1">
    <tableColumn id="1" xr3:uid="{00000000-0010-0000-4C00-000001000000}" uniqueName="ExtObject" name="ExtObject" dataDxfId="112" dataCellStyle="50_Specified_As_Required">
      <xmlColumnPr mapId="2" xpath="/ns2:PickLists/PEnum_Document/ExtObject" xmlDataType="string"/>
    </tableColumn>
  </tableColumns>
  <tableStyleInfo name="TableStyleMedium2"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4D000000}" name="Table79" displayName="Table79" ref="BT1:BU9" tableType="xml" totalsRowShown="0" headerRowDxfId="111" headerRowBorderDxfId="110" headerRowCellStyle="50_Specified_As_Required">
  <autoFilter ref="BT1:BU9" xr:uid="{00000000-0009-0000-0100-00002E000000}"/>
  <tableColumns count="2">
    <tableColumn id="1" xr3:uid="{00000000-0010-0000-4D00-000001000000}" uniqueName="Category" name="Category" dataDxfId="109" dataCellStyle="50_Specified_As_Required">
      <xmlColumnPr mapId="2" xpath="/ns2:PickLists/PEnum_Attribute/Category" xmlDataType="string"/>
    </tableColumn>
    <tableColumn id="2" xr3:uid="{00000000-0010-0000-4D00-000002000000}" uniqueName="ExtSystem" name="ExtSystem" dataDxfId="108" dataCellStyle="50_Specified_As_Required">
      <xmlColumnPr mapId="2" xpath="/ns2:PickLists/PEnum_Attribute/Category/@ExtSystem" xmlDataType="string"/>
    </tableColumn>
  </tableColumns>
  <tableStyleInfo name="TableStyleMedium2"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4E000000}" name="Table80" displayName="Table80" ref="CU1:CU14" tableType="xml" totalsRowShown="0" headerRowBorderDxfId="107" headerRowCellStyle="50_Specified_As_Required" dataCellStyle="50_Specified_As_Required">
  <autoFilter ref="CU1:CU14" xr:uid="{00000000-0009-0000-0100-00002F000000}"/>
  <tableColumns count="1">
    <tableColumn id="1" xr3:uid="{00000000-0010-0000-4E00-000001000000}" uniqueName="ExtObject" name="ExtObject" dataDxfId="106" dataCellStyle="50_Specified_As_Required">
      <xmlColumnPr mapId="2" xpath="/ns2:PickLists/PEnum_Connection/ExtObject" xmlDataType="string"/>
    </tableColumn>
  </tableColumns>
  <tableStyleInfo name="TableStyleMedium2"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4F000000}" name="Table81" displayName="Table81" ref="J1:K16" tableType="xml" totalsRowShown="0" headerRowDxfId="105" headerRowBorderDxfId="104" headerRowCellStyle="50_Specified_As_Required">
  <autoFilter ref="J1:K16" xr:uid="{00000000-0009-0000-0100-000030000000}"/>
  <tableColumns count="2">
    <tableColumn id="1" xr3:uid="{00000000-0010-0000-4F00-000001000000}" uniqueName="Units_Linear" name="Units_Linear" dataDxfId="103" dataCellStyle="50_Specified_As_Required">
      <xmlColumnPr mapId="2" xpath="/ns2:PickLists/PEnum_Facility/Project/Units_Linear" xmlDataType="string"/>
    </tableColumn>
    <tableColumn id="2" xr3:uid="{00000000-0010-0000-4F00-000002000000}" uniqueName="ExtSystem" name="ExtSystem" dataDxfId="102" dataCellStyle="50_Specified_As_Required">
      <xmlColumnPr mapId="2" xpath="/ns2:PickLists/PEnum_Facility/Project/Units_Linear/@ExtSystem" xmlDataType="string"/>
    </tableColumn>
  </tableColumns>
  <tableStyleInfo name="TableStyleMedium2"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50000000}" name="Table82" displayName="Table82" ref="N1:O4" tableType="xml" totalsRowShown="0" headerRowDxfId="101" headerRowBorderDxfId="100" headerRowCellStyle="50_Specified_As_Required">
  <autoFilter ref="N1:O4" xr:uid="{00000000-0009-0000-0100-000031000000}"/>
  <tableColumns count="2">
    <tableColumn id="1" xr3:uid="{00000000-0010-0000-5000-000001000000}" uniqueName="Units_Volume" name="Units_Volume" dataDxfId="99" dataCellStyle="50_Specified_As_Required">
      <xmlColumnPr mapId="2" xpath="/ns2:PickLists/PEnum_Facility/Project/Units_Volume" xmlDataType="string"/>
    </tableColumn>
    <tableColumn id="2" xr3:uid="{00000000-0010-0000-5000-000002000000}" uniqueName="ExtSystem" name="ExtSystem" dataDxfId="98" dataCellStyle="50_Specified_As_Required">
      <xmlColumnPr mapId="2" xpath="/ns2:PickLists/PEnum_Facility/Project/Units_Volume/@ExtSystem"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24000000}" name="Table38" displayName="Table38" ref="A1:I2" tableType="xml" insertRow="1" totalsRowShown="0" headerRowDxfId="538" headerRowBorderDxfId="537" headerRowCellStyle="00_Header">
  <autoFilter ref="A1:I2" xr:uid="{00000000-0009-0000-0100-000004000000}"/>
  <tableColumns count="9">
    <tableColumn id="1" xr3:uid="{00000000-0010-0000-2400-000001000000}" uniqueName="Name" name="Name">
      <xmlColumnPr mapId="1" xpath="/ns1:Facility/Zones/Zone/Name" xmlDataType="string"/>
    </tableColumn>
    <tableColumn id="2" xr3:uid="{00000000-0010-0000-2400-000002000000}" uniqueName="CreatedBy" name="CreatedBy">
      <xmlColumnPr mapId="1" xpath="/ns1:Facility/Zones/Zone/CreatedBy/Email" xmlDataType="string"/>
    </tableColumn>
    <tableColumn id="3" xr3:uid="{00000000-0010-0000-2400-000003000000}" uniqueName="CreatedOn" name="CreatedOn" dataDxfId="536" dataCellStyle="30_DateFormat">
      <xmlColumnPr mapId="1" xpath="/ns1:Facility/Zones/Zone/CreatedOn" xmlDataType="dateTime"/>
    </tableColumn>
    <tableColumn id="4" xr3:uid="{00000000-0010-0000-2400-000004000000}" uniqueName="Category" name="Category">
      <xmlColumnPr mapId="1" xpath="/ns1:Facility/Zones/Zone/Categories/Category/Code" xmlDataType="string"/>
    </tableColumn>
    <tableColumn id="5" xr3:uid="{00000000-0010-0000-2400-000005000000}" uniqueName="SpaceNames" name="SpaceNames">
      <xmlColumnPr mapId="1" xpath="/ns1:Facility/Zones/Zone/Spaces/Name" xmlDataType="string"/>
    </tableColumn>
    <tableColumn id="6" xr3:uid="{00000000-0010-0000-2400-000006000000}" uniqueName="ExtSystem" name="ExtSystem">
      <xmlColumnPr mapId="1" xpath="/ns1:Facility/Zones/Zone/ExternalSystem" xmlDataType="string"/>
    </tableColumn>
    <tableColumn id="7" xr3:uid="{00000000-0010-0000-2400-000007000000}" uniqueName="ExtObject" name="ExtObject">
      <xmlColumnPr mapId="1" xpath="/ns1:Facility/Zones/Zone/ExternalEntity" xmlDataType="string"/>
    </tableColumn>
    <tableColumn id="8" xr3:uid="{00000000-0010-0000-2400-000008000000}" uniqueName="ExtIdentifier" name="ExtIdentifier">
      <xmlColumnPr mapId="1" xpath="/ns1:Facility/Zones/Zone/ExternalId" xmlDataType="string"/>
    </tableColumn>
    <tableColumn id="9" xr3:uid="{00000000-0010-0000-2400-000009000000}" uniqueName="Description" name="Description">
      <xmlColumnPr mapId="1" xpath="/ns1:Facility/Zones/Zone/Description" xmlDataType="string"/>
    </tableColumn>
  </tableColumns>
  <tableStyleInfo name="TableStyleMedium2"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51000000}" name="Table83" displayName="Table83" ref="R1:T20" tableType="xml" totalsRowShown="0" headerRowBorderDxfId="97">
  <autoFilter ref="R1:T20" xr:uid="{00000000-0009-0000-0100-000032000000}"/>
  <tableColumns count="3">
    <tableColumn id="1" xr3:uid="{00000000-0010-0000-5100-000001000000}" uniqueName="Units" name="Units" dataDxfId="96" dataCellStyle="50_Specified_As_Required">
      <xmlColumnPr mapId="2" xpath="/ns2:PickLists/PEnum_Facility/Project/Units" xmlDataType="string"/>
    </tableColumn>
    <tableColumn id="2" xr3:uid="{00000000-0010-0000-5100-000002000000}" uniqueName="ExtSystem" name="ExtSystem" dataDxfId="95" dataCellStyle="50_Specified_As_Required">
      <xmlColumnPr mapId="2" xpath="/ns2:PickLists/PEnum_Facility/Project/Units/@ExtSystem" xmlDataType="string"/>
    </tableColumn>
    <tableColumn id="3" xr3:uid="{00000000-0010-0000-5100-000003000000}" uniqueName="MasterUnitsDesc" name="MasterUnitsDesc" dataDxfId="94" dataCellStyle="50_Specified_As_Required">
      <xmlColumnPr mapId="2" xpath="/ns2:PickLists/PEnum_Facility/Project/Units/@MasterUnitsDesc" xmlDataType="string"/>
    </tableColumn>
  </tableColumns>
  <tableStyleInfo name="TableStyleMedium2"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52000000}" name="Table84" displayName="Table84" ref="BN1:BO20" tableType="xml" totalsRowShown="0" headerRowDxfId="93" headerRowBorderDxfId="92" headerRowCellStyle="50_Specified_As_Required">
  <autoFilter ref="BN1:BO20" xr:uid="{00000000-0009-0000-0100-000033000000}"/>
  <tableColumns count="2">
    <tableColumn id="1" xr3:uid="{00000000-0010-0000-5200-000001000000}" uniqueName="Units" name="Units" dataDxfId="91" dataCellStyle="50_Specified_As_Required">
      <xmlColumnPr mapId="2" xpath="/ns2:PickLists/PEnum_Impact/Units" xmlDataType="string"/>
    </tableColumn>
    <tableColumn id="2" xr3:uid="{00000000-0010-0000-5200-000002000000}" uniqueName="ExtSystem" name="ExtSystem" dataDxfId="90" dataCellStyle="50_Specified_As_Required">
      <xmlColumnPr mapId="2" xpath="/ns2:PickLists/PEnum_Impact/Units/@ExtSystem" xmlDataType="string"/>
    </tableColumn>
  </tableColumns>
  <tableStyleInfo name="TableStyleMedium2"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53000000}" name="Table85" displayName="Table85" ref="AI1:AJ3" tableType="xml" totalsRowShown="0" headerRowDxfId="89" headerRowBorderDxfId="88" headerRowCellStyle="50_Specified_As_Required">
  <autoFilter ref="AI1:AJ3" xr:uid="{00000000-0009-0000-0100-000034000000}"/>
  <tableColumns count="2">
    <tableColumn id="1" xr3:uid="{00000000-0010-0000-5300-000001000000}" uniqueName="SheetName" name="SheetName" dataDxfId="87" dataCellStyle="50_Specified_As_Required">
      <xmlColumnPr mapId="2" xpath="/ns2:PickLists/PEnum_Type/SheetName" xmlDataType="string"/>
    </tableColumn>
    <tableColumn id="2" xr3:uid="{00000000-0010-0000-5300-000002000000}" uniqueName="ExtSystem" name="ExtSystem" dataDxfId="86" dataCellStyle="50_Specified_As_Required">
      <xmlColumnPr mapId="2" xpath="/ns2:PickLists/PEnum_Type/SheetName/@ExtSystem" xmlDataType="string"/>
    </tableColumn>
  </tableColumns>
  <tableStyleInfo name="TableStyleMedium2"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54000000}" name="Table86" displayName="Table86" ref="H1:I20" tableType="xml" totalsRowShown="0" headerRowDxfId="85" headerRowBorderDxfId="84" headerRowCellStyle="50_Specified_As_Required">
  <autoFilter ref="H1:I20" xr:uid="{00000000-0009-0000-0100-000035000000}"/>
  <tableColumns count="2">
    <tableColumn id="1" xr3:uid="{00000000-0010-0000-5400-000001000000}" uniqueName="Phase_Category" name="Phase_Category" dataDxfId="83" dataCellStyle="50_Specified_As_Required">
      <xmlColumnPr mapId="2" xpath="/ns2:PickLists/PEnum_Facility/Project/Phase_Category" xmlDataType="string"/>
    </tableColumn>
    <tableColumn id="2" xr3:uid="{00000000-0010-0000-5400-000002000000}" uniqueName="ExtSystem" name="ExtSystem" dataDxfId="82" dataCellStyle="50_Specified_As_Required">
      <xmlColumnPr mapId="2" xpath="/ns2:PickLists/PEnum_Facility/Project/Phase_Category/@ExtSystem" xmlDataType="string"/>
    </tableColumn>
  </tableColumns>
  <tableStyleInfo name="TableStyleMedium2"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55000000}" name="Table87" displayName="Table87" ref="F1:G20" tableType="xml" totalsRowShown="0" headerRowDxfId="81" headerRowBorderDxfId="80" headerRowCellStyle="50_Specified_As_Required">
  <autoFilter ref="F1:G20" xr:uid="{00000000-0009-0000-0100-000036000000}"/>
  <tableColumns count="2">
    <tableColumn id="1" xr3:uid="{00000000-0010-0000-5500-000001000000}" uniqueName="Category" name="Category" dataDxfId="79" dataCellStyle="50_Specified_As_Required">
      <xmlColumnPr mapId="2" xpath="/ns2:PickLists/PEnum_Facility/Category" xmlDataType="string"/>
    </tableColumn>
    <tableColumn id="2" xr3:uid="{00000000-0010-0000-5500-000002000000}" uniqueName="ExtSystem" name="ExtSystem" dataDxfId="78" dataCellStyle="50_Specified_As_Required">
      <xmlColumnPr mapId="2" xpath="/ns2:PickLists/PEnum_Facility/Category/@ExtSystem" xmlDataType="string"/>
    </tableColumn>
  </tableColumns>
  <tableStyleInfo name="TableStyleMedium2"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56000000}" name="Table88" displayName="Table88" ref="AE1:AF20" tableType="xml" totalsRowShown="0" headerRowDxfId="77" headerRowBorderDxfId="76" headerRowCellStyle="50_Specified_As_Required">
  <autoFilter ref="AE1:AF20" xr:uid="{00000000-0009-0000-0100-000037000000}"/>
  <tableColumns count="2">
    <tableColumn id="1" xr3:uid="{00000000-0010-0000-5600-000001000000}" uniqueName="Category" name="Category" dataDxfId="75" dataCellStyle="50_Specified_As_Required">
      <xmlColumnPr mapId="2" xpath="/ns2:PickLists/PEnum_Space/Category" xmlDataType="string"/>
    </tableColumn>
    <tableColumn id="2" xr3:uid="{00000000-0010-0000-5600-000002000000}" uniqueName="ExtSystem" name="ExtSystem" dataDxfId="74" dataCellStyle="50_Specified_As_Required">
      <xmlColumnPr mapId="2" xpath="/ns2:PickLists/PEnum_Space/Category/@ExtSystem" xmlDataType="string"/>
    </tableColumn>
  </tableColumns>
  <tableStyleInfo name="TableStyleMedium2"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57000000}" name="Table89" displayName="Table89" ref="AM1:AN6" tableType="xml" totalsRowShown="0" headerRowDxfId="73" headerRowBorderDxfId="72" headerRowCellStyle="50_Specified_As_Required">
  <autoFilter ref="AM1:AN6" xr:uid="{00000000-0009-0000-0100-000038000000}"/>
  <tableColumns count="2">
    <tableColumn id="1" xr3:uid="{00000000-0010-0000-5700-000001000000}" uniqueName="AssetType" name="AssetType" dataDxfId="71" dataCellStyle="50_Specified_As_Required">
      <xmlColumnPr mapId="2" xpath="/ns2:PickLists/PEnum_Type/AssetType" xmlDataType="string"/>
    </tableColumn>
    <tableColumn id="2" xr3:uid="{00000000-0010-0000-5700-000002000000}" uniqueName="ExtSystem" name="ExtSystem" dataDxfId="70" dataCellStyle="50_Specified_As_Required">
      <xmlColumnPr mapId="2" xpath="/ns2:PickLists/PEnum_Type/AssetType/@ExtSystem" xmlDataType="string"/>
    </tableColumn>
  </tableColumns>
  <tableStyleInfo name="TableStyleMedium2"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58000000}" name="Table90" displayName="Table90" ref="AO1:AP20" tableType="xml" totalsRowShown="0" headerRowDxfId="69" headerRowBorderDxfId="68" headerRowCellStyle="50_Specified_As_Required">
  <autoFilter ref="AO1:AP20" xr:uid="{00000000-0009-0000-0100-000039000000}"/>
  <tableColumns count="2">
    <tableColumn id="1" xr3:uid="{00000000-0010-0000-5800-000001000000}" uniqueName="Category" name="Category" dataDxfId="67" dataCellStyle="50_Specified_As_Required">
      <xmlColumnPr mapId="2" xpath="/ns2:PickLists/PEnum_Component/Category" xmlDataType="string"/>
    </tableColumn>
    <tableColumn id="2" xr3:uid="{00000000-0010-0000-5800-000002000000}" uniqueName="ExtSystem" name="ExtSystem" dataDxfId="66" dataCellStyle="50_Specified_As_Required">
      <xmlColumnPr mapId="2" xpath="/ns2:PickLists/PEnum_Component/Category/@ExtSystem" xmlDataType="string"/>
    </tableColumn>
  </tableColumns>
  <tableStyleInfo name="TableStyleMedium2"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59000000}" name="Table91" displayName="Table91" ref="BB1:BC6" tableType="xml" totalsRowShown="0" headerRowDxfId="65" headerRowBorderDxfId="64" headerRowCellStyle="50_Specified_As_Required">
  <autoFilter ref="BB1:BC6" xr:uid="{00000000-0009-0000-0100-00003A000000}"/>
  <tableColumns count="2">
    <tableColumn id="1" xr3:uid="{00000000-0010-0000-5900-000001000000}" uniqueName="Category" name="Category" dataDxfId="63" dataCellStyle="50_Specified_As_Required">
      <xmlColumnPr mapId="2" xpath="/ns2:PickLists/PEnum_Resource/Category" xmlDataType="string"/>
    </tableColumn>
    <tableColumn id="2" xr3:uid="{00000000-0010-0000-5900-000002000000}" uniqueName="ExtSystem" name="ExtSystem" dataDxfId="62" dataCellStyle="50_Specified_As_Required">
      <xmlColumnPr mapId="2" xpath="/ns2:PickLists/PEnum_Resource/Category/@ExtSystem" xmlDataType="string"/>
    </tableColumn>
  </tableColumns>
  <tableStyleInfo name="TableStyleMedium2"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5A000000}" name="Table92" displayName="Table92" ref="BD1:BE20" tableType="xml" totalsRowShown="0" headerRowDxfId="61" headerRowBorderDxfId="60" headerRowCellStyle="50_Specified_As_Required">
  <autoFilter ref="BD1:BE20" xr:uid="{00000000-0009-0000-0100-00003B000000}"/>
  <tableColumns count="2">
    <tableColumn id="1" xr3:uid="{00000000-0010-0000-5A00-000001000000}" uniqueName="Category" name="Category" dataDxfId="59" dataCellStyle="50_Specified_As_Required">
      <xmlColumnPr mapId="2" xpath="/ns2:PickLists/PEnum_Job/Category" xmlDataType="string"/>
    </tableColumn>
    <tableColumn id="2" xr3:uid="{00000000-0010-0000-5A00-000002000000}" uniqueName="ExtSystem" name="ExtSystem" dataDxfId="58" dataCellStyle="50_Specified_As_Required">
      <xmlColumnPr mapId="2" xpath="/ns2:PickLists/PEnum_Job/Category/@ExtSystem"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25000000}" name="Table39" displayName="Table39" ref="A1:AK77" tableType="xml" totalsRowShown="0" headerRowDxfId="526" headerRowBorderDxfId="525" headerRowCellStyle="00_Header" dataCellStyle="50_Specified_As_Required">
  <autoFilter ref="A1:AK77" xr:uid="{00000000-0009-0000-0100-000005000000}"/>
  <tableColumns count="37">
    <tableColumn id="1" xr3:uid="{00000000-0010-0000-2500-000001000000}" uniqueName="Name" name="Name" dataDxfId="524" dataCellStyle="50_Specified_As_Required">
      <xmlColumnPr mapId="1" xpath="/ns1:Facility/Types/AssetType/Name" xmlDataType="string"/>
    </tableColumn>
    <tableColumn id="2" xr3:uid="{00000000-0010-0000-2500-000002000000}" uniqueName="CreatedBy" name="CreatedBy" dataDxfId="523" dataCellStyle="Hyperlink">
      <xmlColumnPr mapId="1" xpath="/ns1:Facility/Types/AssetType/CreatedBy/Email" xmlDataType="string"/>
    </tableColumn>
    <tableColumn id="3" xr3:uid="{00000000-0010-0000-2500-000003000000}" uniqueName="CreatedOn" name="CreatedOn" dataDxfId="522" dataCellStyle="30_DateFormat">
      <xmlColumnPr mapId="1" xpath="/ns1:Facility/Types/AssetType/CreatedOn" xmlDataType="dateTime"/>
    </tableColumn>
    <tableColumn id="4" xr3:uid="{00000000-0010-0000-2500-000004000000}" uniqueName="Category" name="Category" dataDxfId="521" dataCellStyle="50_Specified_As_Required">
      <xmlColumnPr mapId="1" xpath="/ns1:Facility/Types/AssetType/Categories/Category/Code" xmlDataType="string"/>
    </tableColumn>
    <tableColumn id="5" xr3:uid="{00000000-0010-0000-2500-000005000000}" uniqueName="Description" name="Description" dataDxfId="520" dataCellStyle="50_Specified_As_Required">
      <xmlColumnPr mapId="1" xpath="/ns1:Facility/Types/AssetType/Description" xmlDataType="string"/>
    </tableColumn>
    <tableColumn id="6" xr3:uid="{00000000-0010-0000-2500-000006000000}" uniqueName="AssetType" name="AssetType" dataDxfId="519" dataCellStyle="50_Specified_As_Required">
      <xmlColumnPr mapId="1" xpath="/ns1:Facility/Types/AssetType/AssetTypeEnum" xmlDataType="string"/>
    </tableColumn>
    <tableColumn id="7" xr3:uid="{00000000-0010-0000-2500-000007000000}" uniqueName="Manufacturer" name="Manufacturer" dataDxfId="518" dataCellStyle="50_Specified_As_Required">
      <xmlColumnPr mapId="1" xpath="/ns1:Facility/Types/AssetType/Manufacturer/Email" xmlDataType="string"/>
    </tableColumn>
    <tableColumn id="8" xr3:uid="{00000000-0010-0000-2500-000008000000}" uniqueName="ModelNumber" name="ModelNumber" dataDxfId="517" dataCellStyle="50_Specified_As_Required">
      <xmlColumnPr mapId="1" xpath="/ns1:Facility/Types/AssetType/ModelNumber" xmlDataType="string"/>
    </tableColumn>
    <tableColumn id="9" xr3:uid="{00000000-0010-0000-2500-000009000000}" uniqueName="WarrantyGuarantorParts" name="WarrantyGuarantorParts" dataDxfId="516" dataCellStyle="50_Specified_As_Required">
      <xmlColumnPr mapId="1" xpath="/ns1:Facility/Types/AssetType/Warranty/GuarantorParts/Email" xmlDataType="string"/>
    </tableColumn>
    <tableColumn id="10" xr3:uid="{00000000-0010-0000-2500-00000A000000}" uniqueName="WarrantyDurationParts" name="WarrantyDurationParts" dataDxfId="515" dataCellStyle="50_Specified_As_Required">
      <xmlColumnPr mapId="1" xpath="/ns1:Facility/Types/AssetType/Warranty/DurationParts" xmlDataType="double"/>
    </tableColumn>
    <tableColumn id="11" xr3:uid="{00000000-0010-0000-2500-00000B000000}" uniqueName="WarrantyGuarantorLabor" name="WarrantyGuarantorLabor" dataDxfId="514" dataCellStyle="50_Specified_As_Required">
      <xmlColumnPr mapId="1" xpath="/ns1:Facility/Types/AssetType/Warranty/GuarantorLabor/Email" xmlDataType="string"/>
    </tableColumn>
    <tableColumn id="12" xr3:uid="{00000000-0010-0000-2500-00000C000000}" uniqueName="WarrantyDurationLabor" name="WarrantyDurationLabor" dataDxfId="513" dataCellStyle="50_Specified_As_Required">
      <xmlColumnPr mapId="1" xpath="/ns1:Facility/Types/AssetType/Warranty/DurationLabor" xmlDataType="double"/>
    </tableColumn>
    <tableColumn id="13" xr3:uid="{00000000-0010-0000-2500-00000D000000}" uniqueName="WarrantyDurationUnit" name="WarrantyDurationUnit" dataDxfId="512" dataCellStyle="50_Specified_As_Required">
      <xmlColumnPr mapId="1" xpath="/ns1:Facility/Types/AssetType/Warranty/DurationUnit" xmlDataType="string"/>
    </tableColumn>
    <tableColumn id="14" xr3:uid="{00000000-0010-0000-2500-00000E000000}" uniqueName="ExtSystem" name="ExtSystem" dataDxfId="511">
      <xmlColumnPr mapId="1" xpath="/ns1:Facility/Types/AssetType/ExternalSystem" xmlDataType="string"/>
    </tableColumn>
    <tableColumn id="15" xr3:uid="{00000000-0010-0000-2500-00000F000000}" uniqueName="ExtObject" name="ExtObject" dataDxfId="510" dataCellStyle="50_Specified_As_Required">
      <xmlColumnPr mapId="1" xpath="/ns1:Facility/Types/AssetType/ExternalEntity" xmlDataType="string"/>
    </tableColumn>
    <tableColumn id="16" xr3:uid="{00000000-0010-0000-2500-000010000000}" uniqueName="ExtIdentifier" name="ExtIdentifier" dataDxfId="509" dataCellStyle="50_Specified_As_Required">
      <xmlColumnPr mapId="1" xpath="/ns1:Facility/Types/AssetType/ExternalId" xmlDataType="string"/>
    </tableColumn>
    <tableColumn id="17" xr3:uid="{00000000-0010-0000-2500-000011000000}" uniqueName="ReplacementCost" name="ReplacementCost" dataDxfId="508" dataCellStyle="50_Specified_As_Required">
      <xmlColumnPr mapId="1" xpath="/ns1:Facility/Types/AssetType/ReplacementCost" xmlDataType="double"/>
    </tableColumn>
    <tableColumn id="18" xr3:uid="{00000000-0010-0000-2500-000012000000}" uniqueName="ExpectedLife" name="ExpectedLife" dataDxfId="507" dataCellStyle="50_Specified_As_Required">
      <xmlColumnPr mapId="1" xpath="/ns1:Facility/Types/AssetType/ExpectedLife" xmlDataType="double"/>
    </tableColumn>
    <tableColumn id="19" xr3:uid="{00000000-0010-0000-2500-000013000000}" uniqueName="Units_Duration" name="Units_Duration" dataDxfId="506" dataCellStyle="50_Specified_As_Required">
      <xmlColumnPr mapId="1" xpath="/ns1:Facility/Types/AssetType/DurationUnit" xmlDataType="string"/>
    </tableColumn>
    <tableColumn id="20" xr3:uid="{00000000-0010-0000-2500-000014000000}" uniqueName="WarrantyDescription" name="WarrantyDescription" dataDxfId="505" dataCellStyle="50_Specified_As_Required">
      <xmlColumnPr mapId="1" xpath="/ns1:Facility/Types/AssetType/Warranty/Description" xmlDataType="string"/>
    </tableColumn>
    <tableColumn id="21" xr3:uid="{00000000-0010-0000-2500-000015000000}" uniqueName="NominalLength" name="NominalLength" dataDxfId="504" dataCellStyle="50_Specified_As_Required">
      <xmlColumnPr mapId="1" xpath="/ns1:Facility/Types/AssetType/NominalLength" xmlDataType="double"/>
    </tableColumn>
    <tableColumn id="22" xr3:uid="{00000000-0010-0000-2500-000016000000}" uniqueName="NominalWidth" name="NominalWidth" dataDxfId="503" dataCellStyle="50_Specified_As_Required">
      <xmlColumnPr mapId="1" xpath="/ns1:Facility/Types/AssetType/NominalWidth" xmlDataType="double"/>
    </tableColumn>
    <tableColumn id="23" xr3:uid="{00000000-0010-0000-2500-000017000000}" uniqueName="NominalHeight" name="NominalHeight" dataDxfId="502" dataCellStyle="50_Specified_As_Required">
      <xmlColumnPr mapId="1" xpath="/ns1:Facility/Types/AssetType/NominalHeight" xmlDataType="double"/>
    </tableColumn>
    <tableColumn id="24" xr3:uid="{00000000-0010-0000-2500-000018000000}" uniqueName="ModelReference" name="ModelReference" dataDxfId="501" dataCellStyle="50_Specified_As_Required">
      <xmlColumnPr mapId="1" xpath="/ns1:Facility/Types/AssetType/ModelReference" xmlDataType="string"/>
    </tableColumn>
    <tableColumn id="25" xr3:uid="{00000000-0010-0000-2500-000019000000}" uniqueName="Shape" name="Shape" dataDxfId="500" dataCellStyle="50_Specified_As_Required">
      <xmlColumnPr mapId="1" xpath="/ns1:Facility/Types/AssetType/Shape" xmlDataType="string"/>
    </tableColumn>
    <tableColumn id="26" xr3:uid="{00000000-0010-0000-2500-00001A000000}" uniqueName="Size" name="Size" dataDxfId="499" dataCellStyle="50_Specified_As_Required">
      <xmlColumnPr mapId="1" xpath="/ns1:Facility/Types/AssetType/Size" xmlDataType="string"/>
    </tableColumn>
    <tableColumn id="27" xr3:uid="{00000000-0010-0000-2500-00001B000000}" uniqueName="Color" name="Color" dataDxfId="498" dataCellStyle="50_Specified_As_Required">
      <xmlColumnPr mapId="1" xpath="/ns1:Facility/Types/AssetType/Color" xmlDataType="string"/>
    </tableColumn>
    <tableColumn id="28" xr3:uid="{00000000-0010-0000-2500-00001C000000}" uniqueName="Finish" name="Finish" dataDxfId="497" dataCellStyle="50_Specified_As_Required">
      <xmlColumnPr mapId="1" xpath="/ns1:Facility/Types/AssetType/Finish" xmlDataType="string"/>
    </tableColumn>
    <tableColumn id="29" xr3:uid="{00000000-0010-0000-2500-00001D000000}" uniqueName="Grade" name="Grade" dataDxfId="496" dataCellStyle="50_Specified_As_Required">
      <xmlColumnPr mapId="1" xpath="/ns1:Facility/Types/AssetType/Grade" xmlDataType="string"/>
    </tableColumn>
    <tableColumn id="30" xr3:uid="{00000000-0010-0000-2500-00001E000000}" uniqueName="Material" name="Material" dataDxfId="495" dataCellStyle="50_Specified_As_Required">
      <xmlColumnPr mapId="1" xpath="/ns1:Facility/Types/AssetType/Material" xmlDataType="string"/>
    </tableColumn>
    <tableColumn id="31" xr3:uid="{00000000-0010-0000-2500-00001F000000}" uniqueName="Constituents" name="Constituents" dataDxfId="494" dataCellStyle="50_Specified_As_Required">
      <xmlColumnPr mapId="1" xpath="/ns1:Facility/Types/AssetType/Constituents" xmlDataType="string"/>
    </tableColumn>
    <tableColumn id="32" xr3:uid="{00000000-0010-0000-2500-000020000000}" uniqueName="Features" name="Features" dataDxfId="493" dataCellStyle="50_Specified_As_Required">
      <xmlColumnPr mapId="1" xpath="/ns1:Facility/Types/AssetType/Features" xmlDataType="string"/>
    </tableColumn>
    <tableColumn id="33" xr3:uid="{00000000-0010-0000-2500-000021000000}" uniqueName="AccessibilityPerformance" name="AccessibilityPerformance" dataDxfId="492" dataCellStyle="50_Specified_As_Required">
      <xmlColumnPr mapId="1" xpath="/ns1:Facility/Types/AssetType/AccessibilityPerformance" xmlDataType="string"/>
    </tableColumn>
    <tableColumn id="34" xr3:uid="{00000000-0010-0000-2500-000022000000}" uniqueName="CodePerformance" name="CodePerformance" dataDxfId="491" dataCellStyle="50_Specified_As_Required">
      <xmlColumnPr mapId="1" xpath="/ns1:Facility/Types/AssetType/CodePerformance" xmlDataType="string"/>
    </tableColumn>
    <tableColumn id="35" xr3:uid="{00000000-0010-0000-2500-000023000000}" uniqueName="SustainabilityPerformance" name="SustainabilityPerformance" dataDxfId="490" dataCellStyle="50_Specified_As_Required">
      <xmlColumnPr mapId="1" xpath="/ns1:Facility/Types/AssetType/SustainabilityPerformance" xmlDataType="string"/>
    </tableColumn>
    <tableColumn id="36" xr3:uid="{00000000-0010-0000-2500-000024000000}" uniqueName="MassDensity" name="MassDensity" dataDxfId="489" dataCellStyle="50_Specified_As_Required">
      <xmlColumnPr mapId="1" xpath="/ns1:Facility/Types/AssetType/MassDensity" xmlDataType="string"/>
    </tableColumn>
    <tableColumn id="37" xr3:uid="{00000000-0010-0000-2500-000025000000}" uniqueName="MaterialAdjustment" name="MaterialAdjustment" dataDxfId="488" dataCellStyle="50_Specified_As_Required">
      <xmlColumnPr mapId="1" xpath="/ns1:Facility/Types/AssetType/MaterialAdjustment" xmlDataType="string"/>
    </tableColumn>
  </tableColumns>
  <tableStyleInfo name="TableStyleMedium2"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5B000000}" name="Table93" displayName="Table93" ref="BJ1:BK5" tableType="xml" totalsRowShown="0" headerRowDxfId="57" headerRowBorderDxfId="56" headerRowCellStyle="50_Specified_As_Required">
  <autoFilter ref="BJ1:BK5" xr:uid="{00000000-0009-0000-0100-00003C000000}"/>
  <tableColumns count="2">
    <tableColumn id="1" xr3:uid="{00000000-0010-0000-5B00-000001000000}" uniqueName="Category" name="Category" dataDxfId="55" dataCellStyle="50_Specified_As_Required">
      <xmlColumnPr mapId="2" xpath="/ns2:PickLists/PEnum_Impact/Category" xmlDataType="string"/>
    </tableColumn>
    <tableColumn id="2" xr3:uid="{00000000-0010-0000-5B00-000002000000}" uniqueName="ExtSystem" name="ExtSystem" dataDxfId="54" dataCellStyle="50_Specified_As_Required">
      <xmlColumnPr mapId="2" xpath="/ns2:PickLists/PEnum_Impact/Category/@ExtSystem" xmlDataType="string"/>
    </tableColumn>
  </tableColumns>
  <tableStyleInfo name="TableStyleMedium2"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5C000000}" name="Table94" displayName="Table94" ref="BP1:BQ20" tableType="xml" totalsRowShown="0" headerRowDxfId="53" headerRowBorderDxfId="52" headerRowCellStyle="50_Specified_As_Required">
  <autoFilter ref="BP1:BQ20" xr:uid="{00000000-0009-0000-0100-00003D000000}"/>
  <tableColumns count="2">
    <tableColumn id="1" xr3:uid="{00000000-0010-0000-5C00-000001000000}" uniqueName="Category" name="Category" dataDxfId="51" dataCellStyle="50_Specified_As_Required">
      <xmlColumnPr mapId="2" xpath="/ns2:PickLists/PEnum_Document/Category" xmlDataType="string"/>
    </tableColumn>
    <tableColumn id="2" xr3:uid="{00000000-0010-0000-5C00-000002000000}" uniqueName="ExtSystem" name="ExtSystem" dataDxfId="50" dataCellStyle="50_Specified_As_Required">
      <xmlColumnPr mapId="2" xpath="/ns2:PickLists/PEnum_Document/Category/@ExtSystem" xmlDataType="string"/>
    </tableColumn>
  </tableColumns>
  <tableStyleInfo name="TableStyleMedium2"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5D000000}" name="Table95" displayName="Table95" ref="AX1:AY7" tableType="xml" totalsRowShown="0" headerRowDxfId="49" headerRowBorderDxfId="48" headerRowCellStyle="50_Specified_As_Required">
  <autoFilter ref="AX1:AY7" xr:uid="{00000000-0009-0000-0100-00003E000000}"/>
  <tableColumns count="2">
    <tableColumn id="1" xr3:uid="{00000000-0010-0000-5D00-000001000000}" uniqueName="Category" name="Category" dataDxfId="47" dataCellStyle="50_Specified_As_Required">
      <xmlColumnPr mapId="2" xpath="/ns2:PickLists/PEnum_Connection/Category" xmlDataType="string"/>
    </tableColumn>
    <tableColumn id="2" xr3:uid="{00000000-0010-0000-5D00-000002000000}" uniqueName="ExtSystem" name="ExtSystem" dataDxfId="46" dataCellStyle="50_Specified_As_Required">
      <xmlColumnPr mapId="2" xpath="/ns2:PickLists/PEnum_Connection/Category/@ExtSystem" xmlDataType="string"/>
    </tableColumn>
  </tableColumns>
  <tableStyleInfo name="TableStyleMedium2"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5E000000}" name="Table96" displayName="Table96" ref="CA1:CB7" tableType="xml" totalsRowShown="0" headerRowDxfId="45" headerRowBorderDxfId="44" headerRowCellStyle="50_Specified_As_Required">
  <autoFilter ref="CA1:CB7" xr:uid="{00000000-0009-0000-0100-00003F000000}"/>
  <tableColumns count="2">
    <tableColumn id="1" xr3:uid="{00000000-0010-0000-5E00-000001000000}" uniqueName="Chance" name="Chance" dataDxfId="43" dataCellStyle="50_Specified_As_Required">
      <xmlColumnPr mapId="2" xpath="/ns2:PickLists/PEnum_Issue/Chance" xmlDataType="string"/>
    </tableColumn>
    <tableColumn id="2" xr3:uid="{00000000-0010-0000-5E00-000002000000}" uniqueName="ExtSystem" name="ExtSystem" dataDxfId="42" dataCellStyle="50_Specified_As_Required">
      <xmlColumnPr mapId="2" xpath="/ns2:PickLists/PEnum_Issue/Chance/@ExtSystem" xmlDataType="string"/>
    </tableColumn>
  </tableColumns>
  <tableStyleInfo name="TableStyleMedium2"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5F000000}" name="Table97" displayName="Table97" ref="CE1:CF7" tableType="xml" totalsRowShown="0" headerRowDxfId="41" headerRowBorderDxfId="40" headerRowCellStyle="50_Specified_As_Required">
  <autoFilter ref="CE1:CF7" xr:uid="{00000000-0009-0000-0100-000040000000}"/>
  <tableColumns count="2">
    <tableColumn id="1" xr3:uid="{00000000-0010-0000-5F00-000001000000}" uniqueName="Risk" name="Risk" dataDxfId="39" dataCellStyle="50_Specified_As_Required">
      <xmlColumnPr mapId="2" xpath="/ns2:PickLists/PEnum_Issue/Risk" xmlDataType="string"/>
    </tableColumn>
    <tableColumn id="2" xr3:uid="{00000000-0010-0000-5F00-000002000000}" uniqueName="ExtSystem" name="ExtSystem" dataDxfId="38" dataCellStyle="50_Specified_As_Required">
      <xmlColumnPr mapId="2" xpath="/ns2:PickLists/PEnum_Issue/Risk/@ExtSystem" xmlDataType="string"/>
    </tableColumn>
  </tableColumns>
  <tableStyleInfo name="TableStyleMedium2"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60000000}" name="Table98" displayName="Table98" ref="BR1:BS20" tableType="xml" totalsRowShown="0" headerRowDxfId="37" headerRowBorderDxfId="36" headerRowCellStyle="50_Specified_As_Required">
  <autoFilter ref="BR1:BS20" xr:uid="{00000000-0009-0000-0100-000041000000}"/>
  <tableColumns count="2">
    <tableColumn id="1" xr3:uid="{00000000-0010-0000-6000-000001000000}" uniqueName="Stage" name="Stage" dataDxfId="35" dataCellStyle="50_Specified_As_Required">
      <xmlColumnPr mapId="2" xpath="/ns2:PickLists/PEnum_Document/Stage" xmlDataType="string"/>
    </tableColumn>
    <tableColumn id="2" xr3:uid="{00000000-0010-0000-6000-000002000000}" uniqueName="ExtSystem" name="ExtSystem" dataDxfId="34" dataCellStyle="50_Specified_As_Required">
      <xmlColumnPr mapId="2" xpath="/ns2:PickLists/PEnum_Document/Stage/@ExtSystem" xmlDataType="string"/>
    </tableColumn>
  </tableColumns>
  <tableStyleInfo name="TableStyleMedium2"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61000000}" name="Table99" displayName="Table99" ref="CJ1:CJ3" tableType="xml" totalsRowShown="0" headerRowBorderDxfId="33" headerRowCellStyle="50_Specified_As_Required">
  <autoFilter ref="CJ1:CJ3" xr:uid="{00000000-0009-0000-0100-000042000000}"/>
  <tableColumns count="1">
    <tableColumn id="1" xr3:uid="{00000000-0010-0000-6100-000001000000}" uniqueName="ExtObject" name="ExtObject">
      <xmlColumnPr mapId="2" xpath="/ns2:PickLists/PEnum_Facility/Site/ExtObject" xmlDataType="string"/>
    </tableColumn>
  </tableColumns>
  <tableStyleInfo name="TableStyleMedium2"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62000000}" name="Table100" displayName="Table100" ref="CK1:CK3" tableType="xml" totalsRowShown="0" headerRowBorderDxfId="32" headerRowCellStyle="50_Specified_As_Required">
  <autoFilter ref="CK1:CK3" xr:uid="{00000000-0009-0000-0100-000043000000}"/>
  <tableColumns count="1">
    <tableColumn id="1" xr3:uid="{00000000-0010-0000-6200-000001000000}" uniqueName="ExtObject" name="ExtObject">
      <xmlColumnPr mapId="2" xpath="/ns2:PickLists/PEnum_Facility/ExtObject" xmlDataType="string"/>
    </tableColumn>
  </tableColumns>
  <tableStyleInfo name="TableStyleMedium2"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63000000}" name="Table101" displayName="Table101" ref="CN1:CN20" tableType="xml" totalsRowShown="0" headerRowBorderDxfId="31" headerRowCellStyle="50_Specified_As_Required" dataCellStyle="50_Specified_As_Required">
  <autoFilter ref="CN1:CN20" xr:uid="{00000000-0009-0000-0100-000044000000}"/>
  <tableColumns count="1">
    <tableColumn id="1" xr3:uid="{00000000-0010-0000-6300-000001000000}" uniqueName="ExtObject" name="ExtObject" dataDxfId="30" dataCellStyle="50_Specified_As_Required">
      <xmlColumnPr mapId="2" xpath="/ns2:PickLists/PEnum_Space/ExtObject" xmlDataType="string"/>
    </tableColumn>
  </tableColumns>
  <tableStyleInfo name="TableStyleMedium2"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64000000}" name="Table102" displayName="Table102" ref="CP1:CP20" tableType="xml" totalsRowShown="0" headerRowBorderDxfId="29" headerRowCellStyle="50_Specified_As_Required" dataCellStyle="50_Specified_As_Required">
  <autoFilter ref="CP1:CP20" xr:uid="{00000000-0009-0000-0100-000045000000}"/>
  <tableColumns count="1">
    <tableColumn id="1" xr3:uid="{00000000-0010-0000-6400-000001000000}" uniqueName="ExtObject" name="ExtObject" dataDxfId="28" dataCellStyle="50_Specified_As_Required">
      <xmlColumnPr mapId="2" xpath="/ns2:PickLists/PEnum_Type/ExtObject" xmlDataType="string"/>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26000000}" name="Table40" displayName="Table40" ref="A1:T13" tableType="xml" totalsRowShown="0" headerRowDxfId="481" dataDxfId="479" headerRowBorderDxfId="480" headerRowCellStyle="00_Header" dataCellStyle="50_Specified_As_Required">
  <autoFilter ref="A1:T13" xr:uid="{00000000-0009-0000-0100-000006000000}"/>
  <tableColumns count="20">
    <tableColumn id="1" xr3:uid="{00000000-0010-0000-2600-000001000000}" uniqueName="Name" name="Name" dataDxfId="478" dataCellStyle="50_Specified_As_Required">
      <xmlColumnPr mapId="1" xpath="/ns1:Facility/Components/Asset/Name" xmlDataType="string"/>
    </tableColumn>
    <tableColumn id="2" xr3:uid="{00000000-0010-0000-2600-000002000000}" uniqueName="CreatedBy" name="CreatedBy" dataDxfId="477" dataCellStyle="50_Specified_As_Required">
      <xmlColumnPr mapId="1" xpath="/ns1:Facility/Components/Asset/CreatedBy/Email" xmlDataType="string"/>
    </tableColumn>
    <tableColumn id="3" xr3:uid="{00000000-0010-0000-2600-000003000000}" uniqueName="CreatedOn" name="CreatedOn" dataDxfId="476" dataCellStyle="30_DateFormat">
      <xmlColumnPr mapId="1" xpath="/ns1:Facility/Components/Asset/CreatedOn" xmlDataType="dateTime"/>
    </tableColumn>
    <tableColumn id="4" xr3:uid="{00000000-0010-0000-2600-000004000000}" uniqueName="TypeName" name="TypeName" dataDxfId="475" dataCellStyle="50_Specified_As_Required">
      <xmlColumnPr mapId="1" xpath="/ns1:Facility/Components/Asset/AssetType" xmlDataType="string"/>
    </tableColumn>
    <tableColumn id="5" xr3:uid="{00000000-0010-0000-2600-000005000000}" uniqueName="Space" name="Space" dataDxfId="474" dataCellStyle="50_Specified_As_Required">
      <xmlColumnPr mapId="1" xpath="/ns1:Facility/Components/Asset/Spaces/Name" xmlDataType="string"/>
    </tableColumn>
    <tableColumn id="6" xr3:uid="{00000000-0010-0000-2600-000006000000}" uniqueName="Description" name="Description" dataDxfId="473" dataCellStyle="50_Specified_As_Required">
      <xmlColumnPr mapId="1" xpath="/ns1:Facility/Components/Asset/Description" xmlDataType="string"/>
    </tableColumn>
    <tableColumn id="7" xr3:uid="{00000000-0010-0000-2600-000007000000}" uniqueName="ExtSystem" name="ExtSystem" dataDxfId="472" dataCellStyle="50_Specified_As_Required">
      <xmlColumnPr mapId="1" xpath="/ns1:Facility/Components/Asset/ExternalSystem" xmlDataType="string"/>
    </tableColumn>
    <tableColumn id="8" xr3:uid="{00000000-0010-0000-2600-000008000000}" uniqueName="ExtObject" name="ExtObject" dataDxfId="471" dataCellStyle="50_Specified_As_Required">
      <xmlColumnPr mapId="1" xpath="/ns1:Facility/Components/Asset/ExternalEntity" xmlDataType="string"/>
    </tableColumn>
    <tableColumn id="9" xr3:uid="{00000000-0010-0000-2600-000009000000}" uniqueName="ExtIdentifier" name="ExtIdentifier" dataDxfId="470" dataCellStyle="50_Specified_As_Required">
      <xmlColumnPr mapId="1" xpath="/ns1:Facility/Components/Asset/ExternalId" xmlDataType="string"/>
    </tableColumn>
    <tableColumn id="10" xr3:uid="{00000000-0010-0000-2600-00000A000000}" uniqueName="SerialNumber" name="SerialNumber" dataDxfId="469" dataCellStyle="50_Specified_As_Required">
      <xmlColumnPr mapId="1" xpath="/ns1:Facility/Components/Asset/SerialNumber" xmlDataType="string"/>
    </tableColumn>
    <tableColumn id="11" xr3:uid="{00000000-0010-0000-2600-00000B000000}" uniqueName="InstallationDate" name="InstallationDate" dataDxfId="468" dataCellStyle="30_DateFormat">
      <xmlColumnPr mapId="1" xpath="/ns1:Facility/Components/Asset/InstallationDate" xmlDataType="dateTime"/>
    </tableColumn>
    <tableColumn id="12" xr3:uid="{00000000-0010-0000-2600-00000C000000}" uniqueName="WarrantyStartDate" name="WarrantyStartDate" dataDxfId="467" dataCellStyle="30_DateFormat">
      <xmlColumnPr mapId="1" xpath="/ns1:Facility/Components/Asset/WarrantyStartDate" xmlDataType="dateTime"/>
    </tableColumn>
    <tableColumn id="13" xr3:uid="{00000000-0010-0000-2600-00000D000000}" uniqueName="TagNumber" name="TagNumber" dataDxfId="466" dataCellStyle="50_Specified_As_Required">
      <xmlColumnPr mapId="1" xpath="/ns1:Facility/Components/Asset/TagNumber" xmlDataType="string"/>
    </tableColumn>
    <tableColumn id="14" xr3:uid="{00000000-0010-0000-2600-00000E000000}" uniqueName="BarCode" name="BarCode" dataDxfId="465" dataCellStyle="50_Specified_As_Required">
      <xmlColumnPr mapId="1" xpath="/ns1:Facility/Components/Asset/BarCode" xmlDataType="string"/>
    </tableColumn>
    <tableColumn id="15" xr3:uid="{00000000-0010-0000-2600-00000F000000}" uniqueName="AssetIdentifier" name="AssetIdentifier" dataDxfId="464" dataCellStyle="50_Specified_As_Required">
      <xmlColumnPr mapId="1" xpath="/ns1:Facility/Components/Asset/AssetIdentifier" xmlDataType="string"/>
    </tableColumn>
    <tableColumn id="16" xr3:uid="{00000000-0010-0000-2600-000010000000}" uniqueName="NominalLength" name="NominalLength" dataDxfId="463" dataCellStyle="50_Specified_As_Required">
      <xmlColumnPr mapId="1" xpath="/ns1:Facility/Components/Asset/NominalLength" xmlDataType="double"/>
    </tableColumn>
    <tableColumn id="17" xr3:uid="{00000000-0010-0000-2600-000011000000}" uniqueName="NominalWidth" name="NominalWidth" dataDxfId="462" dataCellStyle="50_Specified_As_Required">
      <xmlColumnPr mapId="1" xpath="/ns1:Facility/Components/Asset/NominalWidth" xmlDataType="double"/>
    </tableColumn>
    <tableColumn id="18" xr3:uid="{00000000-0010-0000-2600-000012000000}" uniqueName="NominalHeight" name="NominalHeight" dataDxfId="461" dataCellStyle="50_Specified_As_Required">
      <xmlColumnPr mapId="1" xpath="/ns1:Facility/Components/Asset/NominalHeight" xmlDataType="double"/>
    </tableColumn>
    <tableColumn id="19" xr3:uid="{00000000-0010-0000-2600-000013000000}" uniqueName="Volume" name="Volume" dataDxfId="460" dataCellStyle="50_Specified_As_Required"/>
    <tableColumn id="20" xr3:uid="{00000000-0010-0000-2600-000014000000}" uniqueName="Mass" name="Mass" dataDxfId="459" dataCellStyle="50_Specified_As_Required"/>
  </tableColumns>
  <tableStyleInfo name="TableStyleMedium2"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65000000}" name="Table103" displayName="Table103" ref="CR1:CR20" tableType="xml" totalsRowShown="0" headerRowBorderDxfId="27" headerRowCellStyle="50_Specified_As_Required" dataCellStyle="50_Specified_As_Required">
  <autoFilter ref="CR1:CR20" xr:uid="{00000000-0009-0000-0100-000046000000}"/>
  <tableColumns count="1">
    <tableColumn id="1" xr3:uid="{00000000-0010-0000-6500-000001000000}" uniqueName="ExtObject" name="ExtObject" dataDxfId="26" dataCellStyle="50_Specified_As_Required">
      <xmlColumnPr mapId="2" xpath="/ns2:PickLists/PEnum_Component/ExtObject" xmlDataType="string"/>
    </tableColumn>
  </tableColumns>
  <tableStyleInfo name="TableStyleMedium2"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66000000}" name="Table104" displayName="Table104" ref="CW1:CW20" tableType="xml" totalsRowShown="0" headerRowBorderDxfId="25" headerRowCellStyle="50_Specified_As_Required" dataCellStyle="50_Specified_As_Required">
  <autoFilter ref="CW1:CW20" xr:uid="{00000000-0009-0000-0100-000047000000}"/>
  <tableColumns count="1">
    <tableColumn id="1" xr3:uid="{00000000-0010-0000-6600-000001000000}" uniqueName="ExtObject" name="ExtObject" dataDxfId="24" dataCellStyle="50_Specified_As_Required">
      <xmlColumnPr mapId="2" xpath="/ns2:PickLists/PEnum_Resource/ExtObject" xmlDataType="string"/>
    </tableColumn>
  </tableColumns>
  <tableStyleInfo name="TableStyleMedium2"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67000000}" name="Table105" displayName="Table105" ref="CY1:CY7" tableType="xml" totalsRowShown="0" headerRowBorderDxfId="23" headerRowCellStyle="50_Specified_As_Required" dataCellStyle="50_Specified_As_Required">
  <autoFilter ref="CY1:CY7" xr:uid="{00000000-0009-0000-0100-000048000000}"/>
  <tableColumns count="1">
    <tableColumn id="1" xr3:uid="{00000000-0010-0000-6700-000001000000}" uniqueName="ExtObject" name="ExtObject" dataDxfId="22" dataCellStyle="50_Specified_As_Required">
      <xmlColumnPr mapId="2" xpath="/ns2:PickLists/PEnum_Impact/ExtObject" xmlDataType="string"/>
    </tableColumn>
  </tableColumns>
  <tableStyleInfo name="TableStyleMedium2"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68000000}" name="Table106" displayName="Table106" ref="DB1:DB13" tableType="xml" totalsRowShown="0" headerRowBorderDxfId="21" headerRowCellStyle="50_Specified_As_Required" dataCellStyle="50_Specified_As_Required">
  <autoFilter ref="DB1:DB13" xr:uid="{00000000-0009-0000-0100-000049000000}"/>
  <tableColumns count="1">
    <tableColumn id="1" xr3:uid="{00000000-0010-0000-6800-000001000000}" uniqueName="ExtObject" name="ExtObject" dataDxfId="20" dataCellStyle="50_Specified_As_Required">
      <xmlColumnPr mapId="2" xpath="/ns2:PickLists/PEnum_Coordinate/ExtObject" xmlDataType="string"/>
    </tableColumn>
  </tableColumns>
  <tableStyleInfo name="TableStyleMedium2"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69000000}" name="Table107" displayName="Table107" ref="DC1:DC5" tableType="xml" totalsRowShown="0" headerRowBorderDxfId="19" headerRowCellStyle="50_Specified_As_Required" dataCellStyle="50_Specified_As_Required">
  <autoFilter ref="DC1:DC5" xr:uid="{00000000-0009-0000-0100-00004A000000}"/>
  <tableColumns count="1">
    <tableColumn id="1" xr3:uid="{00000000-0010-0000-6900-000001000000}" uniqueName="ExtObject" name="ExtObject" dataDxfId="18" dataCellStyle="50_Specified_As_Required">
      <xmlColumnPr mapId="2" xpath="/ns2:PickLists/PEnum_Issue/ExtObject" xmlDataType="string"/>
    </tableColumn>
  </tableColumns>
  <tableStyleInfo name="TableStyleMedium2"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6A000000}" name="Table108" displayName="Table108" ref="DA1:DA20" tableType="xml" totalsRowShown="0" headerRowBorderDxfId="17" headerRowCellStyle="50_Specified_As_Required" dataCellStyle="50_Specified_As_Required">
  <autoFilter ref="DA1:DA20" xr:uid="{00000000-0009-0000-0100-00004B000000}"/>
  <tableColumns count="1">
    <tableColumn id="1" xr3:uid="{00000000-0010-0000-6A00-000001000000}" uniqueName="ExtObject" name="ExtObject" dataDxfId="16" dataCellStyle="50_Specified_As_Required">
      <xmlColumnPr mapId="2" xpath="/ns2:PickLists/PEnum_Attribute/ExtObject" xmlDataType="string"/>
    </tableColumn>
  </tableColumns>
  <tableStyleInfo name="TableStyleMedium2"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6B000000}" name="Table109" displayName="Table109" ref="AU1:AV8" tableType="xml" totalsRowShown="0" headerRowDxfId="15" headerRowBorderDxfId="14" headerRowCellStyle="50_Specified_As_Required">
  <autoFilter ref="AU1:AV8" xr:uid="{00000000-0009-0000-0100-00004C000000}"/>
  <tableColumns count="2">
    <tableColumn id="1" xr3:uid="{00000000-0010-0000-6B00-000001000000}" uniqueName="Category" name="Category" dataDxfId="13" dataCellStyle="50_Specified_As_Required">
      <xmlColumnPr mapId="2" xpath="/ns2:PickLists/PEnum_Assembly/Category" xmlDataType="string"/>
    </tableColumn>
    <tableColumn id="2" xr3:uid="{00000000-0010-0000-6B00-000002000000}" uniqueName="ExtSystem" name="ExtSystem" dataDxfId="12" dataCellStyle="50_Specified_As_Required">
      <xmlColumnPr mapId="2" xpath="/ns2:PickLists/PEnum_Assembly/Category/@ExtSystem" xmlDataType="string"/>
    </tableColumn>
  </tableColumns>
  <tableStyleInfo name="TableStyleMedium2"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6C000000}" name="Table110" displayName="Table110" ref="CT1:CT17" tableType="xml" totalsRowShown="0" headerRowBorderDxfId="11" headerRowCellStyle="50_Specified_As_Required" dataCellStyle="50_Specified_As_Required">
  <autoFilter ref="CT1:CT17" xr:uid="{00000000-0009-0000-0100-00004D000000}"/>
  <tableColumns count="1">
    <tableColumn id="1" xr3:uid="{00000000-0010-0000-6C00-000001000000}" uniqueName="ExtObject" name="ExtObject" dataDxfId="10" dataCellStyle="50_Specified_As_Required">
      <xmlColumnPr mapId="2" xpath="/ns2:PickLists/PEnum_Assembly/ExtObject" xmlDataType="string"/>
    </tableColumn>
  </tableColumns>
  <tableStyleInfo name="TableStyleMedium2"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6D000000}" name="Table111" displayName="Table111" ref="C1:C11" tableType="xml" totalsRowShown="0" headerRowBorderDxfId="9" headerRowCellStyle="50_Specified_As_Required" dataCellStyle="50_Specified_As_Required">
  <autoFilter ref="C1:C11" xr:uid="{00000000-0009-0000-0100-00004E000000}"/>
  <tableColumns count="1">
    <tableColumn id="1" xr3:uid="{00000000-0010-0000-6D00-000001000000}" uniqueName="na" name="na" dataDxfId="8" dataCellStyle="50_Specified_As_Required">
      <xmlColumnPr mapId="2" xpath="/ns2:PickLists/PEnum__Meta/na" xmlDataType="string"/>
    </tableColumn>
  </tableColumns>
  <tableStyleInfo name="TableStyleMedium2"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6E000000}" name="Table112" displayName="Table112" ref="AW1:AW6" tableType="xml" totalsRowShown="0" headerRowBorderDxfId="7" headerRowCellStyle="50_Specified_As_Required" dataCellStyle="50_Specified_As_Required">
  <autoFilter ref="AW1:AW6" xr:uid="{00000000-0009-0000-0100-00004F000000}"/>
  <tableColumns count="1">
    <tableColumn id="1" xr3:uid="{00000000-0010-0000-6E00-000001000000}" uniqueName="SheetName" name="SheetName" dataDxfId="6" dataCellStyle="50_Specified_As_Required">
      <xmlColumnPr mapId="2" xpath="/ns2:PickLists/PEnum_Connection/SheetName"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27000000}" name="Table41" displayName="Table41" ref="A1:J2" tableType="xml" totalsRowShown="0" headerRowDxfId="452" dataDxfId="450" headerRowBorderDxfId="451" headerRowCellStyle="00_Header" dataCellStyle="50_Specified_As_Required">
  <autoFilter ref="A1:J2" xr:uid="{00000000-0009-0000-0100-000007000000}"/>
  <tableColumns count="10">
    <tableColumn id="1" xr3:uid="{00000000-0010-0000-2700-000001000000}" uniqueName="Name" name="Name" dataDxfId="449" dataCellStyle="50_Specified_As_Required">
      <xmlColumnPr mapId="1" xpath="/ns1:Facility/Systems/System/Name" xmlDataType="string"/>
    </tableColumn>
    <tableColumn id="2" xr3:uid="{00000000-0010-0000-2700-000002000000}" uniqueName="CreatedBy" name="CreatedBy" dataDxfId="448" dataCellStyle="50_Specified_As_Required">
      <xmlColumnPr mapId="1" xpath="/ns1:Facility/Systems/System/CreatedBy/Email" xmlDataType="string"/>
    </tableColumn>
    <tableColumn id="3" xr3:uid="{00000000-0010-0000-2700-000003000000}" uniqueName="CreatedOn" name="CreatedOn" dataDxfId="447" dataCellStyle="30_DateFormat">
      <calculatedColumnFormula>NOW()</calculatedColumnFormula>
      <xmlColumnPr mapId="1" xpath="/ns1:Facility/Systems/System/CreatedOn" xmlDataType="dateTime"/>
    </tableColumn>
    <tableColumn id="4" xr3:uid="{00000000-0010-0000-2700-000004000000}" uniqueName="Category" name="Category" dataDxfId="446" dataCellStyle="50_Specified_As_Required">
      <xmlColumnPr mapId="1" xpath="/ns1:Facility/Systems/System/Categories/Category/Code" xmlDataType="string"/>
    </tableColumn>
    <tableColumn id="5" xr3:uid="{00000000-0010-0000-2700-000005000000}" uniqueName="SheetName" name="SheetName" dataDxfId="445" dataCellStyle="50_Specified_As_Required"/>
    <tableColumn id="6" xr3:uid="{00000000-0010-0000-2700-000006000000}" uniqueName="ComponentNames" name="ComponentNames" dataDxfId="444" dataCellStyle="50_Specified_As_Required">
      <xmlColumnPr mapId="1" xpath="/ns1:Facility/Systems/System/Components/Name" xmlDataType="string"/>
    </tableColumn>
    <tableColumn id="7" xr3:uid="{00000000-0010-0000-2700-000007000000}" uniqueName="ExtSystem" name="ExtSystem" dataDxfId="443" dataCellStyle="50_Specified_As_Required">
      <xmlColumnPr mapId="1" xpath="/ns1:Facility/Systems/System/ExternalSystem" xmlDataType="string"/>
    </tableColumn>
    <tableColumn id="8" xr3:uid="{00000000-0010-0000-2700-000008000000}" uniqueName="ExtObject" name="ExtObject" dataDxfId="442" dataCellStyle="50_Specified_As_Required">
      <xmlColumnPr mapId="1" xpath="/ns1:Facility/Systems/System/ExternalEntity" xmlDataType="string"/>
    </tableColumn>
    <tableColumn id="9" xr3:uid="{00000000-0010-0000-2700-000009000000}" uniqueName="ExtIdentifier" name="ExtIdentifier" dataDxfId="441" dataCellStyle="50_Specified_As_Required">
      <xmlColumnPr mapId="1" xpath="/ns1:Facility/Systems/System/ExternalId" xmlDataType="string"/>
    </tableColumn>
    <tableColumn id="10" xr3:uid="{00000000-0010-0000-2700-00000A000000}" uniqueName="Description" name="Description" dataDxfId="440" dataCellStyle="50_Specified_As_Required">
      <xmlColumnPr mapId="1" xpath="/ns1:Facility/Systems/System/Description" xmlDataType="string"/>
    </tableColumn>
  </tableColumns>
  <tableStyleInfo name="TableStyleMedium2"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6F000000}" name="Table113" displayName="Table113" ref="D1:D20" tableType="xml" totalsRowShown="0" headerRowBorderDxfId="5" headerRowCellStyle="50_Specified_As_Required" dataCellStyle="50_Specified_As_Required">
  <autoFilter ref="D1:D20" xr:uid="{00000000-0009-0000-0100-000050000000}"/>
  <tableColumns count="1">
    <tableColumn id="1" xr3:uid="{00000000-0010-0000-6F00-000001000000}" uniqueName="Category_Systems" name="Category_Systems" dataDxfId="4" dataCellStyle="50_Specified_As_Required">
      <xmlColumnPr mapId="2" xpath="/ns2:PickLists/PEnum__Meta/Category_Systems" xmlDataType="string"/>
    </tableColumn>
  </tableColumns>
  <tableStyleInfo name="TableStyleMedium2"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70000000}" name="Table114" displayName="Table114" ref="U1:V18" tableType="xml" totalsRowShown="0" headerRowDxfId="3" headerRowBorderDxfId="2" headerRowCellStyle="50_Specified_As_Required">
  <autoFilter ref="U1:V18" xr:uid="{00000000-0009-0000-0100-000051000000}"/>
  <tableColumns count="2">
    <tableColumn id="1" xr3:uid="{00000000-0010-0000-7000-000001000000}" uniqueName="Units_Mass" name="Units_Mass" dataDxfId="1" dataCellStyle="50_Specified_As_Required">
      <xmlColumnPr mapId="2" xpath="/ns2:PickLists/PEnum_Facility/Project/Units_Mass" xmlDataType="string"/>
    </tableColumn>
    <tableColumn id="2" xr3:uid="{00000000-0010-0000-7000-000002000000}" uniqueName="ExtSystem" name="ExtSystem" dataDxfId="0" dataCellStyle="50_Specified_As_Required">
      <xmlColumnPr mapId="2" xpath="/ns2:PickLists/PEnum_Facility/Project/Units_Mass/@ExtSystem"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28000000}" name="Table42" displayName="Table42" ref="A1:L2" tableType="xml" totalsRowShown="0" headerRowDxfId="433" dataDxfId="431" headerRowBorderDxfId="432" headerRowCellStyle="00_Header" dataCellStyle="50_Specified_As_Required">
  <autoFilter ref="A1:L2" xr:uid="{00000000-0009-0000-0100-000008000000}"/>
  <tableColumns count="12">
    <tableColumn id="1" xr3:uid="{00000000-0010-0000-2800-000001000000}" uniqueName="Name" name="Name" dataDxfId="430" dataCellStyle="50_Specified_As_Required">
      <xmlColumnPr mapId="1" xpath="/ns1:Facility/Assemblies/Assembly/Name" xmlDataType="string"/>
    </tableColumn>
    <tableColumn id="2" xr3:uid="{00000000-0010-0000-2800-000002000000}" uniqueName="CreatedBy" name="CreatedBy" dataDxfId="429" dataCellStyle="Hyperlink">
      <xmlColumnPr mapId="1" xpath="/ns1:Facility/Assemblies/Assembly/CreatedBy/Email" xmlDataType="string"/>
    </tableColumn>
    <tableColumn id="3" xr3:uid="{00000000-0010-0000-2800-000003000000}" uniqueName="CreatedOn" name="CreatedOn" dataDxfId="428" dataCellStyle="30_DateFormat">
      <xmlColumnPr mapId="1" xpath="/ns1:Facility/Assemblies/Assembly/CreatedOn" xmlDataType="dateTime"/>
    </tableColumn>
    <tableColumn id="4" xr3:uid="{00000000-0010-0000-2800-000004000000}" uniqueName="SheetName" name="SheetName" dataDxfId="427" dataCellStyle="50_Specified_As_Required">
      <xmlColumnPr mapId="1" xpath="/ns1:Facility/Assemblies/Assembly/ParentAssetsOrTypes/@KeyType" xmlDataType="string"/>
    </tableColumn>
    <tableColumn id="5" xr3:uid="{00000000-0010-0000-2800-000005000000}" uniqueName="ParentName" name="ParentName" dataDxfId="426" dataCellStyle="50_Specified_As_Required">
      <xmlColumnPr mapId="1" xpath="/ns1:Facility/Assemblies/Assembly/ParentAssetsOrTypes/Name" xmlDataType="string"/>
    </tableColumn>
    <tableColumn id="6" xr3:uid="{00000000-0010-0000-2800-000006000000}" uniqueName="SheetName2" name="SheetName2" dataDxfId="425" dataCellStyle="50_Specified_As_Required">
      <xmlColumnPr mapId="1" xpath="/ns1:Facility/Assemblies/Assembly/ChildAssetsOrTypes/@KeyType" xmlDataType="string"/>
    </tableColumn>
    <tableColumn id="7" xr3:uid="{00000000-0010-0000-2800-000007000000}" uniqueName="ChildNames" name="ChildNames" dataDxfId="424" dataCellStyle="50_Specified_As_Required">
      <xmlColumnPr mapId="1" xpath="/ns1:Facility/Assemblies/Assembly/ChildAssetsOrTypes/Name" xmlDataType="string"/>
    </tableColumn>
    <tableColumn id="8" xr3:uid="{00000000-0010-0000-2800-000008000000}" uniqueName="Category" name="Category" dataDxfId="423" dataCellStyle="50_Specified_As_Required">
      <xmlColumnPr mapId="1" xpath="/ns1:Facility/Assemblies/Assembly/Categories/Category/Code" xmlDataType="string"/>
    </tableColumn>
    <tableColumn id="9" xr3:uid="{00000000-0010-0000-2800-000009000000}" uniqueName="ExtSystem" name="ExtSystem" dataDxfId="422" dataCellStyle="50_Specified_As_Required">
      <xmlColumnPr mapId="1" xpath="/ns1:Facility/Assemblies/Assembly/ExternalSystem" xmlDataType="string"/>
    </tableColumn>
    <tableColumn id="10" xr3:uid="{00000000-0010-0000-2800-00000A000000}" uniqueName="ExtObject" name="ExtObject" dataDxfId="421" dataCellStyle="50_Specified_As_Required">
      <xmlColumnPr mapId="1" xpath="/ns1:Facility/Assemblies/Assembly/ExternalEntity" xmlDataType="string"/>
    </tableColumn>
    <tableColumn id="11" xr3:uid="{00000000-0010-0000-2800-00000B000000}" uniqueName="ExtIdentifier" name="ExtIdentifier" dataDxfId="420" dataCellStyle="50_Specified_As_Required">
      <xmlColumnPr mapId="1" xpath="/ns1:Facility/Assemblies/Assembly/ExternalId" xmlDataType="string"/>
    </tableColumn>
    <tableColumn id="12" xr3:uid="{00000000-0010-0000-2800-00000C000000}" uniqueName="Description" name="Description" dataDxfId="419" dataCellStyle="50_Specified_As_Required">
      <xmlColumnPr mapId="1" xpath="/ns1:Facility/Assemblies/Assembly/Description" xmlDataType="string"/>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8" xr6:uid="{00000000-000C-0000-FFFF-FFFF01000000}" r="B1" connectionId="0">
    <xmlCellPr id="2" xr6:uid="{2988D6E9-159A-4D6E-B079-7314C3ED5A27}" uniqueName="2">
      <xmlPr mapId="1" xpath="/ns1:Facility/Metadata/Title" xmlDataType="string"/>
    </xmlCellPr>
  </singleXmlCell>
  <singleXmlCell id="119" xr6:uid="{00000000-000C-0000-FFFF-FFFF02000000}" r="B2" connectionId="0">
    <xmlCellPr id="2" xr6:uid="{87003480-0D43-424A-A268-3973A7FB6FD6}" uniqueName="2">
      <xmlPr mapId="1" xpath="/ns1:Facility/Metadata/Version" xmlDataType="string"/>
    </xmlCellPr>
  </singleXmlCell>
  <singleXmlCell id="120" xr6:uid="{00000000-000C-0000-FFFF-FFFF03000000}" r="B3" connectionId="0">
    <xmlCellPr id="2" xr6:uid="{996ECA3D-23D5-4308-9605-4F528979C356}" uniqueName="2">
      <xmlPr mapId="1" xpath="/ns1:Facility/Metadata/Release" xmlDataType="string"/>
    </xmlCellPr>
  </singleXmlCell>
  <singleXmlCell id="121" xr6:uid="{00000000-000C-0000-FFFF-FFFF04000000}" r="B4" connectionId="0">
    <xmlCellPr id="2" xr6:uid="{A2E065E3-BFEA-441B-AFCC-8919BB29CFDC}" uniqueName="2">
      <xmlPr mapId="1" xpath="/ns1:Facility/Metadata/Status" xmlDataType="string"/>
    </xmlCellPr>
  </singleXmlCell>
  <singleXmlCell id="122" xr6:uid="{00000000-000C-0000-FFFF-FFFF05000000}" r="B5" connectionId="0">
    <xmlCellPr id="2" xr6:uid="{89FD272B-228D-4E16-A558-D5C8087F88C9}" uniqueName="2">
      <xmlPr mapId="1" xpath="/ns1:Facility/Metadata/Region" xmlDataType="string"/>
    </xmlCellPr>
  </singleXmlCell>
  <singleXmlCell id="123" xr6:uid="{00000000-000C-0000-FFFF-FFFF06000000}" r="B6" connectionId="0">
    <xmlCellPr id="2" xr6:uid="{AC765B07-B746-4175-96C6-531B21DA699A}" uniqueName="2">
      <xmlPr mapId="1" xpath="/ns1:Facility/Metadata/Purpose" xmlDataType="string"/>
    </xmlCellPr>
  </singleXmlCell>
  <singleXmlCell id="124" xr6:uid="{00000000-000C-0000-FFFF-FFFF07000000}" r="B7" connectionId="0">
    <xmlCellPr id="2" xr6:uid="{1DDF2B19-AF43-46DB-94BB-66FFA4E4BACC}" uniqueName="2">
      <xmlPr mapId="1" xpath="/ns1:Facility/Metadata/Outline" xmlDataType="string"/>
    </xmlCellPr>
  </singleXmlCell>
  <singleXmlCell id="125" xr6:uid="{00000000-000C-0000-FFFF-FFFF08000000}" r="B8" connectionId="0">
    <xmlCellPr id="2" xr6:uid="{E446EDE0-5AFD-4EAE-B717-8B596A3C58EA}" uniqueName="2">
      <xmlPr mapId="1" xpath="/ns1:Facility/Metadata/PickListsSystem"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26" xr6:uid="{00000000-000C-0000-FFFF-FFFF0A000000}" r="A2" connectionId="0">
    <xmlCellPr id="2" xr6:uid="{E8DE6309-C2E9-4D82-972B-0D362EFC3162}" uniqueName="2">
      <xmlPr mapId="1" xpath="/ns1:Facility/Name" xmlDataType="string"/>
    </xmlCellPr>
  </singleXmlCell>
  <singleXmlCell id="127" xr6:uid="{00000000-000C-0000-FFFF-FFFF0B000000}" r="B2" connectionId="0">
    <xmlCellPr id="2" xr6:uid="{9B92AD15-90E0-4F92-9072-DC967025C761}" uniqueName="2">
      <xmlPr mapId="1" xpath="/ns1:Facility/CreatedBy/Email" xmlDataType="string"/>
    </xmlCellPr>
  </singleXmlCell>
  <singleXmlCell id="128" xr6:uid="{00000000-000C-0000-FFFF-FFFF0C000000}" r="C2" connectionId="0">
    <xmlCellPr id="2" xr6:uid="{55325345-E20B-48D6-A5A0-98B545FE9E9E}" uniqueName="2">
      <xmlPr mapId="1" xpath="/ns1:Facility/CreatedOn" xmlDataType="dateTime"/>
    </xmlCellPr>
  </singleXmlCell>
  <singleXmlCell id="129" xr6:uid="{00000000-000C-0000-FFFF-FFFF0D000000}" r="D2" connectionId="0">
    <xmlCellPr id="2" xr6:uid="{2EEE8FAD-FAA3-4F96-8632-B896575D003A}" uniqueName="2">
      <xmlPr mapId="1" xpath="/ns1:Facility/Categories/Category/Code" xmlDataType="string"/>
    </xmlCellPr>
  </singleXmlCell>
  <singleXmlCell id="130" xr6:uid="{00000000-000C-0000-FFFF-FFFF0E000000}" r="E2" connectionId="0">
    <xmlCellPr id="2" xr6:uid="{9DE13974-49BD-473A-AADC-01CBC733BA52}" uniqueName="2">
      <xmlPr mapId="1" xpath="/ns1:Facility/Project/Name" xmlDataType="string"/>
    </xmlCellPr>
  </singleXmlCell>
  <singleXmlCell id="131" xr6:uid="{00000000-000C-0000-FFFF-FFFF0F000000}" r="F2" connectionId="0">
    <xmlCellPr id="2" xr6:uid="{B9A8131F-BE1B-4FB9-840B-F4F256C4A649}" uniqueName="2">
      <xmlPr mapId="1" xpath="/ns1:Facility/Site/Name" xmlDataType="string"/>
    </xmlCellPr>
  </singleXmlCell>
  <singleXmlCell id="132" xr6:uid="{00000000-000C-0000-FFFF-FFFF10000000}" r="G2" connectionId="0">
    <xmlCellPr id="2" xr6:uid="{4709911C-CE19-4EE5-AC3B-C1FE49AFA9C3}" uniqueName="2">
      <xmlPr mapId="1" xpath="/ns1:Facility/LinearUnits" xmlDataType="string"/>
    </xmlCellPr>
  </singleXmlCell>
  <singleXmlCell id="133" xr6:uid="{00000000-000C-0000-FFFF-FFFF11000000}" r="H2" connectionId="0">
    <xmlCellPr id="2" xr6:uid="{40561F4B-DE9B-4F39-9F5A-3465E3AD4CBF}" uniqueName="2">
      <xmlPr mapId="1" xpath="/ns1:Facility/AreaUnits" xmlDataType="string"/>
    </xmlCellPr>
  </singleXmlCell>
  <singleXmlCell id="134" xr6:uid="{00000000-000C-0000-FFFF-FFFF12000000}" r="I2" connectionId="0">
    <xmlCellPr id="2" xr6:uid="{F0F1E93C-15C9-4D1A-B429-203E621D7BD6}" uniqueName="2">
      <xmlPr mapId="1" xpath="/ns1:Facility/VolumeUnits" xmlDataType="string"/>
    </xmlCellPr>
  </singleXmlCell>
  <singleXmlCell id="135" xr6:uid="{00000000-000C-0000-FFFF-FFFF13000000}" r="J2" connectionId="0">
    <xmlCellPr id="2" xr6:uid="{3A6D4A5C-6B90-4ABB-A715-75CDFEF6ACEE}" uniqueName="2">
      <xmlPr mapId="1" xpath="/ns1:Facility/CurrencyUnit" xmlDataType="string"/>
    </xmlCellPr>
  </singleXmlCell>
  <singleXmlCell id="136" xr6:uid="{00000000-000C-0000-FFFF-FFFF14000000}" r="M2" connectionId="0">
    <xmlCellPr id="2" xr6:uid="{E99EA26D-23B9-4853-BF86-D09AC6CA1C4A}" uniqueName="2">
      <xmlPr mapId="1" xpath="/ns1:Facility/AreaMeasurement" xmlDataType="string"/>
    </xmlCellPr>
  </singleXmlCell>
  <singleXmlCell id="137" xr6:uid="{00000000-000C-0000-FFFF-FFFF15000000}" r="N2" connectionId="0">
    <xmlCellPr id="2" xr6:uid="{2D94684E-FF86-4743-8D05-D6B62B2993E2}" uniqueName="2">
      <xmlPr mapId="1" xpath="/ns1:Facility/ExternalSystem" xmlDataType="string"/>
    </xmlCellPr>
  </singleXmlCell>
  <singleXmlCell id="138" xr6:uid="{00000000-000C-0000-FFFF-FFFF16000000}" r="O2" connectionId="0">
    <xmlCellPr id="2" xr6:uid="{D743CC28-E9A9-426B-85D1-8DF083DA54A8}" uniqueName="2">
      <xmlPr mapId="1" xpath="/ns1:Facility/Project/ExternalEntity" xmlDataType="string"/>
    </xmlCellPr>
  </singleXmlCell>
  <singleXmlCell id="139" xr6:uid="{00000000-000C-0000-FFFF-FFFF17000000}" r="P2" connectionId="0">
    <xmlCellPr id="2" xr6:uid="{25192509-8C0F-42A4-8D2E-97001188EB80}" uniqueName="2">
      <xmlPr mapId="1" xpath="/ns1:Facility/Project/ExternalId" xmlDataType="string"/>
    </xmlCellPr>
  </singleXmlCell>
  <singleXmlCell id="140" xr6:uid="{00000000-000C-0000-FFFF-FFFF18000000}" r="Q2" connectionId="0">
    <xmlCellPr id="2" xr6:uid="{908D60ED-934F-49A6-8B91-F537AC674C13}" uniqueName="2">
      <xmlPr mapId="1" xpath="/ns1:Facility/Site/ExternalEntity" xmlDataType="string"/>
    </xmlCellPr>
  </singleXmlCell>
  <singleXmlCell id="141" xr6:uid="{00000000-000C-0000-FFFF-FFFF19000000}" r="R2" connectionId="0">
    <xmlCellPr id="2" xr6:uid="{0A487E71-8B0B-4A72-8A91-DA43DBD6BDA7}" uniqueName="2">
      <xmlPr mapId="1" xpath="/ns1:Facility/Site/ExternalId" xmlDataType="string"/>
    </xmlCellPr>
  </singleXmlCell>
  <singleXmlCell id="142" xr6:uid="{00000000-000C-0000-FFFF-FFFF1A000000}" r="S2" connectionId="0">
    <xmlCellPr id="2" xr6:uid="{1AB86478-9FB3-4A9B-ADCB-5177FEC20801}" uniqueName="2">
      <xmlPr mapId="1" xpath="/ns1:Facility/ExternalEntity" xmlDataType="string"/>
    </xmlCellPr>
  </singleXmlCell>
  <singleXmlCell id="143" xr6:uid="{00000000-000C-0000-FFFF-FFFF1B000000}" r="T2" connectionId="0">
    <xmlCellPr id="2" xr6:uid="{36071C98-6195-4276-9FB5-588EFB0D653F}" uniqueName="2">
      <xmlPr mapId="1" xpath="/ns1:Facility/ExternalId" xmlDataType="string"/>
    </xmlCellPr>
  </singleXmlCell>
  <singleXmlCell id="144" xr6:uid="{00000000-000C-0000-FFFF-FFFF1C000000}" r="U2" connectionId="0">
    <xmlCellPr id="2" xr6:uid="{9C37D9A5-FB9D-4547-B248-6D65F94D381E}" uniqueName="2">
      <xmlPr mapId="1" xpath="/ns1:Facility/Description" xmlDataType="string"/>
    </xmlCellPr>
  </singleXmlCell>
  <singleXmlCell id="145" xr6:uid="{00000000-000C-0000-FFFF-FFFF1D000000}" r="V2" connectionId="0">
    <xmlCellPr id="2" xr6:uid="{531167E1-6F3B-4518-9B2B-AC2315B00DB7}" uniqueName="2">
      <xmlPr mapId="1" xpath="/ns1:Facility/Project/Description" xmlDataType="string"/>
    </xmlCellPr>
  </singleXmlCell>
  <singleXmlCell id="146" xr6:uid="{00000000-000C-0000-FFFF-FFFF1E000000}" r="W2" connectionId="0">
    <xmlCellPr id="2" xr6:uid="{C620CAA8-1909-4B88-B3CB-6D51321C0314}" uniqueName="2">
      <xmlPr mapId="1" xpath="/ns1:Facility/Site/Description" xmlDataType="string"/>
    </xmlCellPr>
  </singleXmlCell>
  <singleXmlCell id="147" xr6:uid="{00000000-000C-0000-FFFF-FFFF1F000000}" r="X2" connectionId="0">
    <xmlCellPr id="2" xr6:uid="{94C4305F-7EE9-488A-B33F-E5EA6289EB41}" uniqueName="2">
      <xmlPr mapId="1" xpath="/ns1:Facility/Phase" xmlDataType="string"/>
    </xmlCellPr>
  </singleXmlCell>
  <singleXmlCell id="148" xr6:uid="{00000000-000C-0000-FFFF-FFFF20000000}" r="K2" connectionId="0">
    <xmlCellPr id="2" xr6:uid="{B101A356-30ED-4EBB-BB20-89FA6E04A64B}" uniqueName="2">
      <xmlPr mapId="1" xpath="/ns1:Facility/MassUnits" xmlDataType="string"/>
    </xmlCellPr>
  </singleXmlCell>
  <singleXmlCell id="149" xr6:uid="{00000000-000C-0000-FFFF-FFFF21000000}" r="L2" connectionId="0">
    <xmlCellPr id="2" xr6:uid="{77382F5A-0246-4898-A645-C0040F0B63C3}" uniqueName="2">
      <xmlPr mapId="1" xpath="/ns1:Facility/DurationUnits" xmlDataType="string"/>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tableSingleCells" Target="../tables/tableSingleCells1.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hyperlink" Target="mailto:n/a@unknown.com.com" TargetMode="Externa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hyperlink" Target="mailto:n/a@unknown.com.com" TargetMode="External"/><Relationship Id="rId1" Type="http://schemas.openxmlformats.org/officeDocument/2006/relationships/hyperlink" Target="mailto:n/a@unknown" TargetMode="External"/></Relationships>
</file>

<file path=xl/worksheets/_rels/sheet20.xml.rels><?xml version="1.0" encoding="UTF-8" standalone="yes"?>
<Relationships xmlns="http://schemas.openxmlformats.org/package/2006/relationships"><Relationship Id="rId13" Type="http://schemas.openxmlformats.org/officeDocument/2006/relationships/table" Target="../tables/table31.xml"/><Relationship Id="rId18" Type="http://schemas.openxmlformats.org/officeDocument/2006/relationships/table" Target="../tables/table36.xml"/><Relationship Id="rId26" Type="http://schemas.openxmlformats.org/officeDocument/2006/relationships/table" Target="../tables/table44.xml"/><Relationship Id="rId39" Type="http://schemas.openxmlformats.org/officeDocument/2006/relationships/table" Target="../tables/table57.xml"/><Relationship Id="rId21" Type="http://schemas.openxmlformats.org/officeDocument/2006/relationships/table" Target="../tables/table39.xml"/><Relationship Id="rId34" Type="http://schemas.openxmlformats.org/officeDocument/2006/relationships/table" Target="../tables/table52.xml"/><Relationship Id="rId42" Type="http://schemas.openxmlformats.org/officeDocument/2006/relationships/table" Target="../tables/table60.xml"/><Relationship Id="rId47" Type="http://schemas.openxmlformats.org/officeDocument/2006/relationships/table" Target="../tables/table65.xml"/><Relationship Id="rId50" Type="http://schemas.openxmlformats.org/officeDocument/2006/relationships/table" Target="../tables/table68.xml"/><Relationship Id="rId55" Type="http://schemas.openxmlformats.org/officeDocument/2006/relationships/table" Target="../tables/table73.xml"/><Relationship Id="rId63" Type="http://schemas.openxmlformats.org/officeDocument/2006/relationships/table" Target="../tables/table81.xml"/><Relationship Id="rId7" Type="http://schemas.openxmlformats.org/officeDocument/2006/relationships/table" Target="../tables/table25.xml"/><Relationship Id="rId2" Type="http://schemas.openxmlformats.org/officeDocument/2006/relationships/table" Target="../tables/table20.xml"/><Relationship Id="rId16" Type="http://schemas.openxmlformats.org/officeDocument/2006/relationships/table" Target="../tables/table34.xml"/><Relationship Id="rId20" Type="http://schemas.openxmlformats.org/officeDocument/2006/relationships/table" Target="../tables/table38.xml"/><Relationship Id="rId29" Type="http://schemas.openxmlformats.org/officeDocument/2006/relationships/table" Target="../tables/table47.xml"/><Relationship Id="rId41" Type="http://schemas.openxmlformats.org/officeDocument/2006/relationships/table" Target="../tables/table59.xml"/><Relationship Id="rId54" Type="http://schemas.openxmlformats.org/officeDocument/2006/relationships/table" Target="../tables/table72.xml"/><Relationship Id="rId62" Type="http://schemas.openxmlformats.org/officeDocument/2006/relationships/table" Target="../tables/table80.xml"/><Relationship Id="rId1" Type="http://schemas.openxmlformats.org/officeDocument/2006/relationships/table" Target="../tables/table19.xml"/><Relationship Id="rId6" Type="http://schemas.openxmlformats.org/officeDocument/2006/relationships/table" Target="../tables/table24.xml"/><Relationship Id="rId11" Type="http://schemas.openxmlformats.org/officeDocument/2006/relationships/table" Target="../tables/table29.xml"/><Relationship Id="rId24" Type="http://schemas.openxmlformats.org/officeDocument/2006/relationships/table" Target="../tables/table42.xml"/><Relationship Id="rId32" Type="http://schemas.openxmlformats.org/officeDocument/2006/relationships/table" Target="../tables/table50.xml"/><Relationship Id="rId37" Type="http://schemas.openxmlformats.org/officeDocument/2006/relationships/table" Target="../tables/table55.xml"/><Relationship Id="rId40" Type="http://schemas.openxmlformats.org/officeDocument/2006/relationships/table" Target="../tables/table58.xml"/><Relationship Id="rId45" Type="http://schemas.openxmlformats.org/officeDocument/2006/relationships/table" Target="../tables/table63.xml"/><Relationship Id="rId53" Type="http://schemas.openxmlformats.org/officeDocument/2006/relationships/table" Target="../tables/table71.xml"/><Relationship Id="rId58" Type="http://schemas.openxmlformats.org/officeDocument/2006/relationships/table" Target="../tables/table76.xml"/><Relationship Id="rId5" Type="http://schemas.openxmlformats.org/officeDocument/2006/relationships/table" Target="../tables/table23.xml"/><Relationship Id="rId15" Type="http://schemas.openxmlformats.org/officeDocument/2006/relationships/table" Target="../tables/table33.xml"/><Relationship Id="rId23" Type="http://schemas.openxmlformats.org/officeDocument/2006/relationships/table" Target="../tables/table41.xml"/><Relationship Id="rId28" Type="http://schemas.openxmlformats.org/officeDocument/2006/relationships/table" Target="../tables/table46.xml"/><Relationship Id="rId36" Type="http://schemas.openxmlformats.org/officeDocument/2006/relationships/table" Target="../tables/table54.xml"/><Relationship Id="rId49" Type="http://schemas.openxmlformats.org/officeDocument/2006/relationships/table" Target="../tables/table67.xml"/><Relationship Id="rId57" Type="http://schemas.openxmlformats.org/officeDocument/2006/relationships/table" Target="../tables/table75.xml"/><Relationship Id="rId61" Type="http://schemas.openxmlformats.org/officeDocument/2006/relationships/table" Target="../tables/table79.xml"/><Relationship Id="rId10" Type="http://schemas.openxmlformats.org/officeDocument/2006/relationships/table" Target="../tables/table28.xml"/><Relationship Id="rId19" Type="http://schemas.openxmlformats.org/officeDocument/2006/relationships/table" Target="../tables/table37.xml"/><Relationship Id="rId31" Type="http://schemas.openxmlformats.org/officeDocument/2006/relationships/table" Target="../tables/table49.xml"/><Relationship Id="rId44" Type="http://schemas.openxmlformats.org/officeDocument/2006/relationships/table" Target="../tables/table62.xml"/><Relationship Id="rId52" Type="http://schemas.openxmlformats.org/officeDocument/2006/relationships/table" Target="../tables/table70.xml"/><Relationship Id="rId60" Type="http://schemas.openxmlformats.org/officeDocument/2006/relationships/table" Target="../tables/table78.xml"/><Relationship Id="rId4" Type="http://schemas.openxmlformats.org/officeDocument/2006/relationships/table" Target="../tables/table22.xml"/><Relationship Id="rId9" Type="http://schemas.openxmlformats.org/officeDocument/2006/relationships/table" Target="../tables/table27.xml"/><Relationship Id="rId14" Type="http://schemas.openxmlformats.org/officeDocument/2006/relationships/table" Target="../tables/table32.xml"/><Relationship Id="rId22" Type="http://schemas.openxmlformats.org/officeDocument/2006/relationships/table" Target="../tables/table40.xml"/><Relationship Id="rId27" Type="http://schemas.openxmlformats.org/officeDocument/2006/relationships/table" Target="../tables/table45.xml"/><Relationship Id="rId30" Type="http://schemas.openxmlformats.org/officeDocument/2006/relationships/table" Target="../tables/table48.xml"/><Relationship Id="rId35" Type="http://schemas.openxmlformats.org/officeDocument/2006/relationships/table" Target="../tables/table53.xml"/><Relationship Id="rId43" Type="http://schemas.openxmlformats.org/officeDocument/2006/relationships/table" Target="../tables/table61.xml"/><Relationship Id="rId48" Type="http://schemas.openxmlformats.org/officeDocument/2006/relationships/table" Target="../tables/table66.xml"/><Relationship Id="rId56" Type="http://schemas.openxmlformats.org/officeDocument/2006/relationships/table" Target="../tables/table74.xml"/><Relationship Id="rId8" Type="http://schemas.openxmlformats.org/officeDocument/2006/relationships/table" Target="../tables/table26.xml"/><Relationship Id="rId51" Type="http://schemas.openxmlformats.org/officeDocument/2006/relationships/table" Target="../tables/table69.xml"/><Relationship Id="rId3" Type="http://schemas.openxmlformats.org/officeDocument/2006/relationships/table" Target="../tables/table21.xml"/><Relationship Id="rId12" Type="http://schemas.openxmlformats.org/officeDocument/2006/relationships/table" Target="../tables/table30.xml"/><Relationship Id="rId17" Type="http://schemas.openxmlformats.org/officeDocument/2006/relationships/table" Target="../tables/table35.xml"/><Relationship Id="rId25" Type="http://schemas.openxmlformats.org/officeDocument/2006/relationships/table" Target="../tables/table43.xml"/><Relationship Id="rId33" Type="http://schemas.openxmlformats.org/officeDocument/2006/relationships/table" Target="../tables/table51.xml"/><Relationship Id="rId38" Type="http://schemas.openxmlformats.org/officeDocument/2006/relationships/table" Target="../tables/table56.xml"/><Relationship Id="rId46" Type="http://schemas.openxmlformats.org/officeDocument/2006/relationships/table" Target="../tables/table64.xml"/><Relationship Id="rId59" Type="http://schemas.openxmlformats.org/officeDocument/2006/relationships/table" Target="../tables/table77.xml"/></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hyperlink" Target="mailto:bamb@bre.co.uk" TargetMode="Externa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3" Type="http://schemas.openxmlformats.org/officeDocument/2006/relationships/hyperlink" Target="mailto:bamb@bre.co.uk" TargetMode="External"/><Relationship Id="rId18" Type="http://schemas.openxmlformats.org/officeDocument/2006/relationships/hyperlink" Target="mailto:bamb@bre.co.uk" TargetMode="External"/><Relationship Id="rId26" Type="http://schemas.openxmlformats.org/officeDocument/2006/relationships/hyperlink" Target="mailto:bamb@bre.co.uk" TargetMode="External"/><Relationship Id="rId39" Type="http://schemas.openxmlformats.org/officeDocument/2006/relationships/hyperlink" Target="mailto:bamb@bre.co.uk" TargetMode="External"/><Relationship Id="rId21" Type="http://schemas.openxmlformats.org/officeDocument/2006/relationships/hyperlink" Target="mailto:bamb@bre.co.uk" TargetMode="External"/><Relationship Id="rId34" Type="http://schemas.openxmlformats.org/officeDocument/2006/relationships/hyperlink" Target="mailto:bamb@bre.co.uk" TargetMode="External"/><Relationship Id="rId42" Type="http://schemas.openxmlformats.org/officeDocument/2006/relationships/hyperlink" Target="mailto:bamb@bre.co.uk" TargetMode="External"/><Relationship Id="rId47" Type="http://schemas.openxmlformats.org/officeDocument/2006/relationships/hyperlink" Target="mailto:bamb@bre.co.uk" TargetMode="External"/><Relationship Id="rId50" Type="http://schemas.openxmlformats.org/officeDocument/2006/relationships/hyperlink" Target="mailto:bamb@bre.co.uk" TargetMode="External"/><Relationship Id="rId55" Type="http://schemas.openxmlformats.org/officeDocument/2006/relationships/hyperlink" Target="mailto:bamb@bre.co.uk" TargetMode="External"/><Relationship Id="rId63" Type="http://schemas.openxmlformats.org/officeDocument/2006/relationships/hyperlink" Target="mailto:bamb@bre.co.uk" TargetMode="External"/><Relationship Id="rId68" Type="http://schemas.openxmlformats.org/officeDocument/2006/relationships/hyperlink" Target="mailto:bamb@bre.co.uk" TargetMode="External"/><Relationship Id="rId76" Type="http://schemas.openxmlformats.org/officeDocument/2006/relationships/hyperlink" Target="mailto:bamb@bre.co.uk" TargetMode="External"/><Relationship Id="rId7" Type="http://schemas.openxmlformats.org/officeDocument/2006/relationships/hyperlink" Target="mailto:bamb@bre.co.uk" TargetMode="External"/><Relationship Id="rId71" Type="http://schemas.openxmlformats.org/officeDocument/2006/relationships/hyperlink" Target="mailto:bamb@bre.co.uk" TargetMode="External"/><Relationship Id="rId2" Type="http://schemas.openxmlformats.org/officeDocument/2006/relationships/hyperlink" Target="mailto:bamb@bre.co.uk" TargetMode="External"/><Relationship Id="rId16" Type="http://schemas.openxmlformats.org/officeDocument/2006/relationships/hyperlink" Target="mailto:bamb@bre.co.uk" TargetMode="External"/><Relationship Id="rId29" Type="http://schemas.openxmlformats.org/officeDocument/2006/relationships/hyperlink" Target="mailto:bamb@bre.co.uk" TargetMode="External"/><Relationship Id="rId11" Type="http://schemas.openxmlformats.org/officeDocument/2006/relationships/hyperlink" Target="mailto:bamb@bre.co.uk" TargetMode="External"/><Relationship Id="rId24" Type="http://schemas.openxmlformats.org/officeDocument/2006/relationships/hyperlink" Target="mailto:bamb@bre.co.uk" TargetMode="External"/><Relationship Id="rId32" Type="http://schemas.openxmlformats.org/officeDocument/2006/relationships/hyperlink" Target="mailto:bamb@bre.co.uk" TargetMode="External"/><Relationship Id="rId37" Type="http://schemas.openxmlformats.org/officeDocument/2006/relationships/hyperlink" Target="mailto:bamb@bre.co.uk" TargetMode="External"/><Relationship Id="rId40" Type="http://schemas.openxmlformats.org/officeDocument/2006/relationships/hyperlink" Target="mailto:bamb@bre.co.uk" TargetMode="External"/><Relationship Id="rId45" Type="http://schemas.openxmlformats.org/officeDocument/2006/relationships/hyperlink" Target="mailto:bamb@bre.co.uk" TargetMode="External"/><Relationship Id="rId53" Type="http://schemas.openxmlformats.org/officeDocument/2006/relationships/hyperlink" Target="mailto:bamb@bre.co.uk" TargetMode="External"/><Relationship Id="rId58" Type="http://schemas.openxmlformats.org/officeDocument/2006/relationships/hyperlink" Target="mailto:bamb@bre.co.uk" TargetMode="External"/><Relationship Id="rId66" Type="http://schemas.openxmlformats.org/officeDocument/2006/relationships/hyperlink" Target="mailto:bamb@bre.co.uk" TargetMode="External"/><Relationship Id="rId74" Type="http://schemas.openxmlformats.org/officeDocument/2006/relationships/hyperlink" Target="mailto:bamb@bre.co.uk" TargetMode="External"/><Relationship Id="rId5" Type="http://schemas.openxmlformats.org/officeDocument/2006/relationships/hyperlink" Target="mailto:bamb@bre.co.uk" TargetMode="External"/><Relationship Id="rId15" Type="http://schemas.openxmlformats.org/officeDocument/2006/relationships/hyperlink" Target="mailto:bamb@bre.co.uk" TargetMode="External"/><Relationship Id="rId23" Type="http://schemas.openxmlformats.org/officeDocument/2006/relationships/hyperlink" Target="mailto:bamb@bre.co.uk" TargetMode="External"/><Relationship Id="rId28" Type="http://schemas.openxmlformats.org/officeDocument/2006/relationships/hyperlink" Target="mailto:bamb@bre.co.uk" TargetMode="External"/><Relationship Id="rId36" Type="http://schemas.openxmlformats.org/officeDocument/2006/relationships/hyperlink" Target="mailto:bamb@bre.co.uk" TargetMode="External"/><Relationship Id="rId49" Type="http://schemas.openxmlformats.org/officeDocument/2006/relationships/hyperlink" Target="mailto:bamb@bre.co.uk" TargetMode="External"/><Relationship Id="rId57" Type="http://schemas.openxmlformats.org/officeDocument/2006/relationships/hyperlink" Target="mailto:bamb@bre.co.uk" TargetMode="External"/><Relationship Id="rId61" Type="http://schemas.openxmlformats.org/officeDocument/2006/relationships/hyperlink" Target="mailto:bamb@bre.co.uk" TargetMode="External"/><Relationship Id="rId10" Type="http://schemas.openxmlformats.org/officeDocument/2006/relationships/hyperlink" Target="mailto:bamb@bre.co.uk" TargetMode="External"/><Relationship Id="rId19" Type="http://schemas.openxmlformats.org/officeDocument/2006/relationships/hyperlink" Target="mailto:bamb@bre.co.uk" TargetMode="External"/><Relationship Id="rId31" Type="http://schemas.openxmlformats.org/officeDocument/2006/relationships/hyperlink" Target="mailto:bamb@bre.co.uk" TargetMode="External"/><Relationship Id="rId44" Type="http://schemas.openxmlformats.org/officeDocument/2006/relationships/hyperlink" Target="mailto:bamb@bre.co.uk" TargetMode="External"/><Relationship Id="rId52" Type="http://schemas.openxmlformats.org/officeDocument/2006/relationships/hyperlink" Target="mailto:bamb@bre.co.uk" TargetMode="External"/><Relationship Id="rId60" Type="http://schemas.openxmlformats.org/officeDocument/2006/relationships/hyperlink" Target="mailto:bamb@bre.co.uk" TargetMode="External"/><Relationship Id="rId65" Type="http://schemas.openxmlformats.org/officeDocument/2006/relationships/hyperlink" Target="mailto:bamb@bre.co.uk" TargetMode="External"/><Relationship Id="rId73" Type="http://schemas.openxmlformats.org/officeDocument/2006/relationships/hyperlink" Target="mailto:bamb@bre.co.uk" TargetMode="External"/><Relationship Id="rId4" Type="http://schemas.openxmlformats.org/officeDocument/2006/relationships/hyperlink" Target="mailto:bamb@bre.co.uk" TargetMode="External"/><Relationship Id="rId9" Type="http://schemas.openxmlformats.org/officeDocument/2006/relationships/hyperlink" Target="mailto:bamb@bre.co.uk" TargetMode="External"/><Relationship Id="rId14" Type="http://schemas.openxmlformats.org/officeDocument/2006/relationships/hyperlink" Target="mailto:bamb@bre.co.uk" TargetMode="External"/><Relationship Id="rId22" Type="http://schemas.openxmlformats.org/officeDocument/2006/relationships/hyperlink" Target="mailto:bamb@bre.co.uk" TargetMode="External"/><Relationship Id="rId27" Type="http://schemas.openxmlformats.org/officeDocument/2006/relationships/hyperlink" Target="mailto:bamb@bre.co.uk" TargetMode="External"/><Relationship Id="rId30" Type="http://schemas.openxmlformats.org/officeDocument/2006/relationships/hyperlink" Target="mailto:bamb@bre.co.uk" TargetMode="External"/><Relationship Id="rId35" Type="http://schemas.openxmlformats.org/officeDocument/2006/relationships/hyperlink" Target="mailto:bamb@bre.co.uk" TargetMode="External"/><Relationship Id="rId43" Type="http://schemas.openxmlformats.org/officeDocument/2006/relationships/hyperlink" Target="mailto:bamb@bre.co.uk" TargetMode="External"/><Relationship Id="rId48" Type="http://schemas.openxmlformats.org/officeDocument/2006/relationships/hyperlink" Target="mailto:bamb@bre.co.uk" TargetMode="External"/><Relationship Id="rId56" Type="http://schemas.openxmlformats.org/officeDocument/2006/relationships/hyperlink" Target="mailto:bamb@bre.co.uk" TargetMode="External"/><Relationship Id="rId64" Type="http://schemas.openxmlformats.org/officeDocument/2006/relationships/hyperlink" Target="mailto:bamb@bre.co.uk" TargetMode="External"/><Relationship Id="rId69" Type="http://schemas.openxmlformats.org/officeDocument/2006/relationships/hyperlink" Target="mailto:bamb@bre.co.uk" TargetMode="External"/><Relationship Id="rId77" Type="http://schemas.openxmlformats.org/officeDocument/2006/relationships/table" Target="../tables/table6.xml"/><Relationship Id="rId8" Type="http://schemas.openxmlformats.org/officeDocument/2006/relationships/hyperlink" Target="mailto:bamb@bre.co.uk" TargetMode="External"/><Relationship Id="rId51" Type="http://schemas.openxmlformats.org/officeDocument/2006/relationships/hyperlink" Target="mailto:bamb@bre.co.uk" TargetMode="External"/><Relationship Id="rId72" Type="http://schemas.openxmlformats.org/officeDocument/2006/relationships/hyperlink" Target="mailto:bamb@bre.co.uk" TargetMode="External"/><Relationship Id="rId3" Type="http://schemas.openxmlformats.org/officeDocument/2006/relationships/hyperlink" Target="mailto:bamb@bre.co.uk" TargetMode="External"/><Relationship Id="rId12" Type="http://schemas.openxmlformats.org/officeDocument/2006/relationships/hyperlink" Target="mailto:bamb@bre.co.uk" TargetMode="External"/><Relationship Id="rId17" Type="http://schemas.openxmlformats.org/officeDocument/2006/relationships/hyperlink" Target="mailto:bamb@bre.co.uk" TargetMode="External"/><Relationship Id="rId25" Type="http://schemas.openxmlformats.org/officeDocument/2006/relationships/hyperlink" Target="mailto:bamb@bre.co.uk" TargetMode="External"/><Relationship Id="rId33" Type="http://schemas.openxmlformats.org/officeDocument/2006/relationships/hyperlink" Target="mailto:bamb@bre.co.uk" TargetMode="External"/><Relationship Id="rId38" Type="http://schemas.openxmlformats.org/officeDocument/2006/relationships/hyperlink" Target="mailto:bamb@bre.co.uk" TargetMode="External"/><Relationship Id="rId46" Type="http://schemas.openxmlformats.org/officeDocument/2006/relationships/hyperlink" Target="mailto:bamb@bre.co.uk" TargetMode="External"/><Relationship Id="rId59" Type="http://schemas.openxmlformats.org/officeDocument/2006/relationships/hyperlink" Target="mailto:bamb@bre.co.uk" TargetMode="External"/><Relationship Id="rId67" Type="http://schemas.openxmlformats.org/officeDocument/2006/relationships/hyperlink" Target="mailto:bamb@bre.co.uk" TargetMode="External"/><Relationship Id="rId20" Type="http://schemas.openxmlformats.org/officeDocument/2006/relationships/hyperlink" Target="mailto:bamb@bre.co.uk" TargetMode="External"/><Relationship Id="rId41" Type="http://schemas.openxmlformats.org/officeDocument/2006/relationships/hyperlink" Target="mailto:bamb@bre.co.uk" TargetMode="External"/><Relationship Id="rId54" Type="http://schemas.openxmlformats.org/officeDocument/2006/relationships/hyperlink" Target="mailto:bamb@bre.co.uk" TargetMode="External"/><Relationship Id="rId62" Type="http://schemas.openxmlformats.org/officeDocument/2006/relationships/hyperlink" Target="mailto:bamb@bre.co.uk" TargetMode="External"/><Relationship Id="rId70" Type="http://schemas.openxmlformats.org/officeDocument/2006/relationships/hyperlink" Target="mailto:bamb@bre.co.uk" TargetMode="External"/><Relationship Id="rId75" Type="http://schemas.openxmlformats.org/officeDocument/2006/relationships/hyperlink" Target="mailto:bamb@bre.co.uk" TargetMode="External"/><Relationship Id="rId1" Type="http://schemas.openxmlformats.org/officeDocument/2006/relationships/hyperlink" Target="mailto:bamb@bre.co.uk" TargetMode="External"/><Relationship Id="rId6" Type="http://schemas.openxmlformats.org/officeDocument/2006/relationships/hyperlink" Target="mailto:bamb@bre.co.uk" TargetMode="Externa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2"/>
  <sheetViews>
    <sheetView tabSelected="1" workbookViewId="0">
      <selection activeCell="D19" sqref="D19"/>
    </sheetView>
  </sheetViews>
  <sheetFormatPr defaultColWidth="9.33203125" defaultRowHeight="15" customHeight="1" x14ac:dyDescent="0.3"/>
  <cols>
    <col min="1" max="1" width="38.109375" style="1" bestFit="1" customWidth="1"/>
    <col min="2" max="2" width="11.44140625" bestFit="1" customWidth="1"/>
    <col min="3" max="3" width="16.6640625" style="2" customWidth="1"/>
    <col min="4" max="4" width="19" style="2" bestFit="1" customWidth="1"/>
    <col min="5" max="5" width="19" bestFit="1" customWidth="1"/>
    <col min="6" max="6" width="9.21875" bestFit="1" customWidth="1"/>
    <col min="7" max="7" width="11.6640625" bestFit="1" customWidth="1"/>
    <col min="8" max="8" width="30.88671875" bestFit="1" customWidth="1"/>
    <col min="9" max="9" width="107.6640625" bestFit="1" customWidth="1"/>
  </cols>
  <sheetData>
    <row r="1" spans="1:9" ht="15" customHeight="1" x14ac:dyDescent="0.3">
      <c r="A1" s="1" t="s">
        <v>0</v>
      </c>
      <c r="B1" s="3" t="s">
        <v>1</v>
      </c>
    </row>
    <row r="2" spans="1:9" ht="15" customHeight="1" x14ac:dyDescent="0.3">
      <c r="A2" s="1" t="s">
        <v>2</v>
      </c>
      <c r="B2" s="3">
        <v>2</v>
      </c>
    </row>
    <row r="3" spans="1:9" ht="15" customHeight="1" x14ac:dyDescent="0.3">
      <c r="A3" s="1" t="s">
        <v>3</v>
      </c>
      <c r="B3" s="3">
        <v>3</v>
      </c>
    </row>
    <row r="4" spans="1:9" ht="15" customHeight="1" x14ac:dyDescent="0.3">
      <c r="A4" s="1" t="s">
        <v>4</v>
      </c>
      <c r="B4" s="4" t="s">
        <v>5</v>
      </c>
    </row>
    <row r="5" spans="1:9" ht="15" customHeight="1" x14ac:dyDescent="0.3">
      <c r="A5" s="1" t="s">
        <v>6</v>
      </c>
      <c r="B5" s="3" t="s">
        <v>7</v>
      </c>
    </row>
    <row r="6" spans="1:9" ht="15" customHeight="1" x14ac:dyDescent="0.3">
      <c r="A6" s="1" t="s">
        <v>8</v>
      </c>
      <c r="B6" s="3"/>
    </row>
    <row r="7" spans="1:9" ht="15" customHeight="1" x14ac:dyDescent="0.3">
      <c r="A7" s="1" t="s">
        <v>9</v>
      </c>
      <c r="B7" s="3"/>
    </row>
    <row r="8" spans="1:9" ht="15" customHeight="1" x14ac:dyDescent="0.3">
      <c r="A8" s="1" t="s">
        <v>10</v>
      </c>
      <c r="B8" s="4" t="s">
        <v>11</v>
      </c>
    </row>
    <row r="9" spans="1:9" s="1" customFormat="1" ht="15" customHeight="1" x14ac:dyDescent="0.25">
      <c r="A9" s="6" t="s">
        <v>12</v>
      </c>
      <c r="B9" s="1" t="s">
        <v>13</v>
      </c>
      <c r="C9" s="5" t="s">
        <v>14</v>
      </c>
      <c r="D9" s="5" t="s">
        <v>15</v>
      </c>
      <c r="E9" s="1" t="s">
        <v>16</v>
      </c>
      <c r="F9" s="1" t="s">
        <v>17</v>
      </c>
      <c r="G9" s="1" t="s">
        <v>18</v>
      </c>
      <c r="H9" s="1" t="s">
        <v>19</v>
      </c>
      <c r="I9" s="1" t="s">
        <v>20</v>
      </c>
    </row>
    <row r="10" spans="1:9" ht="15" customHeight="1" x14ac:dyDescent="0.3">
      <c r="A10" s="6" t="s">
        <v>21</v>
      </c>
      <c r="B10" s="7"/>
      <c r="C10" s="8"/>
      <c r="D10" s="9">
        <f ca="1">MIN(D11:D31)</f>
        <v>0</v>
      </c>
      <c r="E10" s="9">
        <f ca="1">MAX(E11:E31)</f>
        <v>43581.499936805558</v>
      </c>
      <c r="F10" s="10">
        <f>SUM(F12:F25)</f>
        <v>99</v>
      </c>
      <c r="G10" s="10">
        <f>(SUM(F17:F31)+F10)/(SUM(F11:F16))</f>
        <v>33.361445783132531</v>
      </c>
      <c r="H10" s="3" t="s">
        <v>22</v>
      </c>
      <c r="I10" s="3" t="s">
        <v>23</v>
      </c>
    </row>
    <row r="11" spans="1:9" ht="15" customHeight="1" x14ac:dyDescent="0.3">
      <c r="A11" s="6" t="s">
        <v>21</v>
      </c>
      <c r="B11" s="7">
        <v>1</v>
      </c>
      <c r="C11" s="9" t="s">
        <v>24</v>
      </c>
      <c r="D11" s="9">
        <f>MIN(Contact!C:C)</f>
        <v>0</v>
      </c>
      <c r="E11" s="9">
        <f>MAX(Contact!C:C)</f>
        <v>0</v>
      </c>
      <c r="F11" s="10">
        <f>COUNTA(Contact!A:A)-1</f>
        <v>2</v>
      </c>
      <c r="G11" s="10">
        <f>F11/SUM(F12:F16)</f>
        <v>2.4691358024691357E-2</v>
      </c>
      <c r="H11" s="3" t="s">
        <v>25</v>
      </c>
      <c r="I11" s="3" t="s">
        <v>26</v>
      </c>
    </row>
    <row r="12" spans="1:9" ht="15" customHeight="1" x14ac:dyDescent="0.3">
      <c r="A12" s="6" t="s">
        <v>27</v>
      </c>
      <c r="B12" s="7">
        <v>0</v>
      </c>
      <c r="C12" s="11" t="s">
        <v>28</v>
      </c>
      <c r="D12" s="9">
        <f>MIN(Facility!C:C)</f>
        <v>0</v>
      </c>
      <c r="E12" s="9">
        <f>MAX(Facility!C:C)</f>
        <v>0</v>
      </c>
      <c r="F12" s="10">
        <f>COUNTA(Facility!A:A)-1</f>
        <v>1</v>
      </c>
      <c r="G12" s="10"/>
      <c r="H12" s="3"/>
      <c r="I12" s="3" t="s">
        <v>29</v>
      </c>
    </row>
    <row r="13" spans="1:9" ht="15" customHeight="1" x14ac:dyDescent="0.3">
      <c r="A13" s="6" t="s">
        <v>27</v>
      </c>
      <c r="B13" s="7">
        <v>2</v>
      </c>
      <c r="C13" s="12" t="s">
        <v>30</v>
      </c>
      <c r="D13" s="9">
        <f>MIN(Floor!C:C)</f>
        <v>0</v>
      </c>
      <c r="E13" s="9">
        <f>MAX(Floor!C:C)</f>
        <v>0</v>
      </c>
      <c r="F13" s="10">
        <f>COUNTA(Floor!A:A)-1</f>
        <v>2</v>
      </c>
      <c r="G13" s="10">
        <f>F13/F12</f>
        <v>2</v>
      </c>
      <c r="H13" s="3" t="s">
        <v>31</v>
      </c>
      <c r="I13" s="3" t="s">
        <v>32</v>
      </c>
    </row>
    <row r="14" spans="1:9" ht="15" customHeight="1" x14ac:dyDescent="0.3">
      <c r="A14" s="6" t="s">
        <v>27</v>
      </c>
      <c r="B14" s="7">
        <v>3</v>
      </c>
      <c r="C14" s="12" t="s">
        <v>33</v>
      </c>
      <c r="D14" s="9">
        <f ca="1">MIN(Space!C:C)</f>
        <v>43581.499936805558</v>
      </c>
      <c r="E14" s="9">
        <f ca="1">MAX(Space!C:C)</f>
        <v>43581.499936805558</v>
      </c>
      <c r="F14" s="10">
        <f>COUNTA(Space!A:A)-1</f>
        <v>2</v>
      </c>
      <c r="G14" s="10">
        <f>F14/F13</f>
        <v>1</v>
      </c>
      <c r="H14" s="3" t="s">
        <v>34</v>
      </c>
      <c r="I14" s="3" t="s">
        <v>35</v>
      </c>
    </row>
    <row r="15" spans="1:9" ht="15" customHeight="1" x14ac:dyDescent="0.3">
      <c r="A15" s="6" t="s">
        <v>27</v>
      </c>
      <c r="B15" s="7">
        <v>4</v>
      </c>
      <c r="C15" s="12" t="s">
        <v>36</v>
      </c>
      <c r="D15" s="9">
        <f>MIN(Zone!C:C)</f>
        <v>0</v>
      </c>
      <c r="E15" s="9">
        <f>MAX(Zone!C:C)</f>
        <v>0</v>
      </c>
      <c r="F15" s="10">
        <f>COUNTA(Zone!A:A)-1</f>
        <v>0</v>
      </c>
      <c r="G15" s="10" t="e">
        <f>F14/F15</f>
        <v>#DIV/0!</v>
      </c>
      <c r="H15" s="3" t="s">
        <v>37</v>
      </c>
      <c r="I15" s="3" t="s">
        <v>38</v>
      </c>
    </row>
    <row r="16" spans="1:9" ht="15" customHeight="1" x14ac:dyDescent="0.3">
      <c r="A16" s="6" t="s">
        <v>27</v>
      </c>
      <c r="B16" s="7">
        <v>5</v>
      </c>
      <c r="C16" s="13" t="s">
        <v>39</v>
      </c>
      <c r="D16" s="9">
        <f>MIN(Type!C:C)</f>
        <v>0</v>
      </c>
      <c r="E16" s="9">
        <f>MAX(Type!C:C)</f>
        <v>0</v>
      </c>
      <c r="F16" s="10">
        <f>COUNTA(Type!A:A)-1</f>
        <v>76</v>
      </c>
      <c r="G16" s="10">
        <f>F17/F16</f>
        <v>0.15789473684210525</v>
      </c>
      <c r="H16" s="3" t="s">
        <v>40</v>
      </c>
      <c r="I16" s="3" t="s">
        <v>41</v>
      </c>
    </row>
    <row r="17" spans="1:9" ht="15" customHeight="1" x14ac:dyDescent="0.3">
      <c r="A17" s="6" t="s">
        <v>42</v>
      </c>
      <c r="B17" s="7">
        <v>6</v>
      </c>
      <c r="C17" s="13" t="s">
        <v>43</v>
      </c>
      <c r="D17" s="9">
        <f>MIN(Component!C:C)</f>
        <v>0</v>
      </c>
      <c r="E17" s="9">
        <f>MAX(Component!C:C)</f>
        <v>0</v>
      </c>
      <c r="F17" s="10">
        <f>COUNTA(Component!A:A)-1</f>
        <v>12</v>
      </c>
      <c r="G17" s="10" t="e">
        <f>F17/F15</f>
        <v>#DIV/0!</v>
      </c>
      <c r="H17" s="3" t="s">
        <v>44</v>
      </c>
      <c r="I17" s="3" t="s">
        <v>45</v>
      </c>
    </row>
    <row r="18" spans="1:9" ht="15" customHeight="1" x14ac:dyDescent="0.3">
      <c r="A18" s="6" t="s">
        <v>42</v>
      </c>
      <c r="B18" s="7">
        <v>7</v>
      </c>
      <c r="C18" s="14" t="s">
        <v>46</v>
      </c>
      <c r="D18" s="9">
        <f ca="1">MIN(System!C:C)</f>
        <v>43581.499936805558</v>
      </c>
      <c r="E18" s="9">
        <f ca="1">MAX(System!C:C)</f>
        <v>43581.499936805558</v>
      </c>
      <c r="F18" s="10">
        <f>COUNTA(System!A:A)-1</f>
        <v>1</v>
      </c>
      <c r="G18" s="10">
        <f>F17/F18</f>
        <v>12</v>
      </c>
      <c r="H18" s="3" t="s">
        <v>47</v>
      </c>
      <c r="I18" s="3" t="s">
        <v>48</v>
      </c>
    </row>
    <row r="19" spans="1:9" ht="15" customHeight="1" x14ac:dyDescent="0.3">
      <c r="A19" s="6" t="s">
        <v>42</v>
      </c>
      <c r="B19" s="7">
        <v>8</v>
      </c>
      <c r="C19" s="14" t="s">
        <v>49</v>
      </c>
      <c r="D19" s="9">
        <f>IF(F19&gt;0,MIN(Assembly!C:C),"")</f>
        <v>43414.819923842595</v>
      </c>
      <c r="E19" s="9">
        <f>IF(F19&gt;0,MAX(Assembly!C:C),"")</f>
        <v>43414.819923842595</v>
      </c>
      <c r="F19" s="10">
        <f>COUNTA(Assembly!A:A)-1</f>
        <v>1</v>
      </c>
      <c r="G19" s="10">
        <f>F19/SUM(F13:F18)</f>
        <v>1.0752688172043012E-2</v>
      </c>
      <c r="H19" s="3" t="s">
        <v>50</v>
      </c>
      <c r="I19" s="3" t="s">
        <v>51</v>
      </c>
    </row>
    <row r="20" spans="1:9" ht="15" customHeight="1" x14ac:dyDescent="0.3">
      <c r="A20" s="6" t="s">
        <v>42</v>
      </c>
      <c r="B20" s="7">
        <v>9</v>
      </c>
      <c r="C20" s="14" t="s">
        <v>52</v>
      </c>
      <c r="D20" s="9">
        <f>IF(F20&gt;0,MIN(Connection!C:C),"")</f>
        <v>43414.819923842595</v>
      </c>
      <c r="E20" s="9">
        <f>IF(F20&gt;0,MAX(Connection!C:C),"")</f>
        <v>43414.819923842595</v>
      </c>
      <c r="F20" s="10">
        <f>COUNTA(Connection!A:A)-1</f>
        <v>1</v>
      </c>
      <c r="G20" s="10">
        <f>F20/SUM(F13:F18)</f>
        <v>1.0752688172043012E-2</v>
      </c>
      <c r="H20" s="3" t="s">
        <v>53</v>
      </c>
      <c r="I20" s="3" t="s">
        <v>54</v>
      </c>
    </row>
    <row r="21" spans="1:9" ht="15" customHeight="1" x14ac:dyDescent="0.3">
      <c r="A21" s="6" t="s">
        <v>55</v>
      </c>
      <c r="B21" s="7"/>
      <c r="C21" s="8"/>
      <c r="D21" s="9"/>
      <c r="E21" s="9"/>
      <c r="F21" s="10"/>
      <c r="G21" s="10"/>
      <c r="H21" s="3"/>
      <c r="I21" s="3" t="s">
        <v>56</v>
      </c>
    </row>
    <row r="22" spans="1:9" ht="15" customHeight="1" x14ac:dyDescent="0.3">
      <c r="A22" s="6" t="s">
        <v>55</v>
      </c>
      <c r="B22" s="7"/>
      <c r="C22" s="8"/>
      <c r="D22" s="9"/>
      <c r="E22" s="9"/>
      <c r="F22" s="10"/>
      <c r="G22" s="10"/>
      <c r="H22" s="3"/>
      <c r="I22" s="3" t="s">
        <v>57</v>
      </c>
    </row>
    <row r="23" spans="1:9" ht="15" customHeight="1" x14ac:dyDescent="0.3">
      <c r="A23" s="6" t="s">
        <v>58</v>
      </c>
      <c r="B23" s="7">
        <v>10</v>
      </c>
      <c r="C23" s="14" t="s">
        <v>59</v>
      </c>
      <c r="D23" s="9">
        <f>IF(F23&gt;0,MIN(Spare!C:C),"")</f>
        <v>43414.819923842595</v>
      </c>
      <c r="E23" s="9">
        <f>IF(F23&gt;0,MAX(Spare!C:C),"")</f>
        <v>43414.819923842595</v>
      </c>
      <c r="F23" s="10">
        <f>COUNTA(Spare!A:A)-1</f>
        <v>1</v>
      </c>
      <c r="G23" s="10">
        <f>F23/F16</f>
        <v>1.3157894736842105E-2</v>
      </c>
      <c r="H23" s="3" t="s">
        <v>60</v>
      </c>
      <c r="I23" s="3" t="s">
        <v>61</v>
      </c>
    </row>
    <row r="24" spans="1:9" ht="15" customHeight="1" x14ac:dyDescent="0.3">
      <c r="A24" s="6" t="s">
        <v>58</v>
      </c>
      <c r="B24" s="7">
        <v>11</v>
      </c>
      <c r="C24" s="9" t="s">
        <v>62</v>
      </c>
      <c r="D24" s="9">
        <f>IF(F24&gt;0,MIN(Resource!C:C),"")</f>
        <v>43414.819923842595</v>
      </c>
      <c r="E24" s="9">
        <f>IF(F24&gt;0,MAX(Resource!C:C),"")</f>
        <v>43414.819923842595</v>
      </c>
      <c r="F24" s="10">
        <f>COUNTA(Resource!A:A)-1</f>
        <v>1</v>
      </c>
      <c r="G24" s="10">
        <f>F24/F16</f>
        <v>1.3157894736842105E-2</v>
      </c>
      <c r="H24" s="3" t="s">
        <v>63</v>
      </c>
      <c r="I24" s="3" t="s">
        <v>64</v>
      </c>
    </row>
    <row r="25" spans="1:9" ht="15" customHeight="1" x14ac:dyDescent="0.3">
      <c r="A25" s="6" t="s">
        <v>58</v>
      </c>
      <c r="B25" s="7">
        <v>12</v>
      </c>
      <c r="C25" s="9" t="s">
        <v>65</v>
      </c>
      <c r="D25" s="9">
        <f ca="1">IF(F25&gt;0,MIN(Job!C:C),"")</f>
        <v>43581.499936805558</v>
      </c>
      <c r="E25" s="9">
        <f ca="1">IF(F25&gt;0,MAX(Job!C:C),"")</f>
        <v>43581.499936805558</v>
      </c>
      <c r="F25" s="10">
        <f>COUNTA(Job!A:A)-1</f>
        <v>1</v>
      </c>
      <c r="G25" s="10">
        <f>F25/F16</f>
        <v>1.3157894736842105E-2</v>
      </c>
      <c r="H25" s="3" t="s">
        <v>66</v>
      </c>
      <c r="I25" s="3" t="s">
        <v>67</v>
      </c>
    </row>
    <row r="26" spans="1:9" ht="15" customHeight="1" x14ac:dyDescent="0.3">
      <c r="A26" s="6" t="s">
        <v>21</v>
      </c>
      <c r="B26" s="7">
        <v>13</v>
      </c>
      <c r="C26" s="9" t="s">
        <v>68</v>
      </c>
      <c r="D26" s="9">
        <f ca="1">IF(F19&gt;0,MIN(Impact!C:C),"")</f>
        <v>43581.499936805558</v>
      </c>
      <c r="E26" s="9">
        <f ca="1">IF(F19&gt;0,MAX(Impact!C:C),"")</f>
        <v>43581.499936805558</v>
      </c>
      <c r="F26" s="10">
        <f>COUNTA(Impact!A:A)-1</f>
        <v>1</v>
      </c>
      <c r="G26" s="10">
        <f>F26/SUM(F12:F18)</f>
        <v>1.0638297872340425E-2</v>
      </c>
      <c r="H26" s="3" t="s">
        <v>69</v>
      </c>
      <c r="I26" s="3" t="s">
        <v>70</v>
      </c>
    </row>
    <row r="27" spans="1:9" ht="15" customHeight="1" x14ac:dyDescent="0.3">
      <c r="A27" s="6" t="s">
        <v>21</v>
      </c>
      <c r="B27" s="7">
        <v>14</v>
      </c>
      <c r="C27" s="15" t="s">
        <v>71</v>
      </c>
      <c r="D27" s="9">
        <f>IF(F27&gt;0,MIN(Document!C:C),"")</f>
        <v>0</v>
      </c>
      <c r="E27" s="9">
        <f>IF(F27&gt;0,MAX(Document!C:C),"")</f>
        <v>0</v>
      </c>
      <c r="F27" s="10">
        <f>COUNTA(Document!A:A)-1</f>
        <v>1</v>
      </c>
      <c r="G27" s="10">
        <f>F27/SUM(F12:F18)</f>
        <v>1.0638297872340425E-2</v>
      </c>
      <c r="H27" s="3"/>
      <c r="I27" s="3" t="s">
        <v>72</v>
      </c>
    </row>
    <row r="28" spans="1:9" ht="15" customHeight="1" x14ac:dyDescent="0.3">
      <c r="A28" s="6" t="s">
        <v>21</v>
      </c>
      <c r="B28" s="7">
        <v>15</v>
      </c>
      <c r="C28" s="9" t="s">
        <v>73</v>
      </c>
      <c r="D28" s="9">
        <f>IF(F28&gt;0,MIN(Attribute!C:C),"")</f>
        <v>0</v>
      </c>
      <c r="E28" s="9">
        <f>IF(F28&gt;0,MAX(Attribute!C:C),"")</f>
        <v>0</v>
      </c>
      <c r="F28" s="10">
        <f>COUNTA(Attribute!A:A)-1</f>
        <v>2646</v>
      </c>
      <c r="G28" s="10">
        <f>F28/SUM(F12:F18)</f>
        <v>28.148936170212767</v>
      </c>
      <c r="H28" s="3"/>
      <c r="I28" s="3" t="s">
        <v>74</v>
      </c>
    </row>
    <row r="29" spans="1:9" ht="15" customHeight="1" x14ac:dyDescent="0.3">
      <c r="A29" s="6" t="s">
        <v>21</v>
      </c>
      <c r="B29" s="7">
        <v>16</v>
      </c>
      <c r="C29" s="9" t="s">
        <v>75</v>
      </c>
      <c r="D29" s="9">
        <f ca="1">IF(F29&gt;0,MIN(Coordinate!C:C),"")</f>
        <v>43581.499936805558</v>
      </c>
      <c r="E29" s="9">
        <f ca="1">IF(F29&gt;0,MAX(Coordinate!C:C),"")</f>
        <v>43581.499936805558</v>
      </c>
      <c r="F29" s="10">
        <f>COUNTA(Coordinate!A:A)-1</f>
        <v>3</v>
      </c>
      <c r="G29" s="10">
        <f>F29/SUM(F12:F18)</f>
        <v>3.1914893617021274E-2</v>
      </c>
      <c r="H29" s="3"/>
      <c r="I29" s="3" t="s">
        <v>76</v>
      </c>
    </row>
    <row r="30" spans="1:9" ht="15" customHeight="1" x14ac:dyDescent="0.3">
      <c r="A30" s="6" t="s">
        <v>21</v>
      </c>
      <c r="B30" s="7">
        <v>17</v>
      </c>
      <c r="C30" s="15" t="s">
        <v>77</v>
      </c>
      <c r="D30" s="9">
        <f ca="1">IF(F30&gt;0,MIN(Issue!C:C),"")</f>
        <v>43581.499936805558</v>
      </c>
      <c r="E30" s="9">
        <f ca="1">IF(F30&gt;0,MAX(Issue!C:C),"")</f>
        <v>43581.499936805558</v>
      </c>
      <c r="F30" s="10">
        <f>COUNTA(Issue!A:A)-1</f>
        <v>1</v>
      </c>
      <c r="G30" s="10">
        <f>F30/SUM(F12:F18)</f>
        <v>1.0638297872340425E-2</v>
      </c>
      <c r="H30" s="3"/>
      <c r="I30" s="3" t="s">
        <v>78</v>
      </c>
    </row>
    <row r="31" spans="1:9" ht="15" customHeight="1" x14ac:dyDescent="0.3">
      <c r="A31" s="6" t="s">
        <v>21</v>
      </c>
      <c r="B31" s="7">
        <v>18</v>
      </c>
      <c r="C31" s="16" t="s">
        <v>12</v>
      </c>
      <c r="D31" s="9"/>
      <c r="E31" s="9" t="str">
        <f>IF(F31&gt;0,MAX(Issue!C:C),"")</f>
        <v/>
      </c>
      <c r="F31" s="10"/>
      <c r="G31" s="10"/>
      <c r="H31" s="3"/>
      <c r="I31" s="3"/>
    </row>
    <row r="32" spans="1:9" ht="15" customHeight="1" x14ac:dyDescent="0.3">
      <c r="A32" s="1" t="s">
        <v>79</v>
      </c>
      <c r="E32" s="2"/>
    </row>
    <row r="34" spans="2:4" ht="15" customHeight="1" x14ac:dyDescent="0.3">
      <c r="B34" s="3" t="s">
        <v>80</v>
      </c>
      <c r="C34" s="17" t="s">
        <v>81</v>
      </c>
      <c r="D34" s="17"/>
    </row>
    <row r="35" spans="2:4" ht="15" customHeight="1" x14ac:dyDescent="0.3">
      <c r="C35" s="17"/>
      <c r="D35" s="17"/>
    </row>
    <row r="36" spans="2:4" ht="15" customHeight="1" x14ac:dyDescent="0.3">
      <c r="B36" s="4" t="s">
        <v>80</v>
      </c>
      <c r="C36" s="17" t="s">
        <v>82</v>
      </c>
      <c r="D36" s="17"/>
    </row>
    <row r="37" spans="2:4" ht="15" customHeight="1" x14ac:dyDescent="0.3">
      <c r="C37" s="17"/>
      <c r="D37" s="17"/>
    </row>
    <row r="38" spans="2:4" ht="15" customHeight="1" x14ac:dyDescent="0.3">
      <c r="B38" s="7" t="s">
        <v>80</v>
      </c>
      <c r="C38" s="17" t="s">
        <v>83</v>
      </c>
      <c r="D38" s="17"/>
    </row>
    <row r="39" spans="2:4" ht="15" customHeight="1" x14ac:dyDescent="0.3">
      <c r="C39" s="17"/>
      <c r="D39" s="17"/>
    </row>
    <row r="40" spans="2:4" ht="15" customHeight="1" x14ac:dyDescent="0.3">
      <c r="B40" s="18" t="s">
        <v>80</v>
      </c>
      <c r="C40" s="17" t="s">
        <v>84</v>
      </c>
      <c r="D40" s="17"/>
    </row>
    <row r="41" spans="2:4" ht="15" customHeight="1" x14ac:dyDescent="0.3">
      <c r="C41" s="17"/>
      <c r="D41" s="17"/>
    </row>
    <row r="42" spans="2:4" ht="15" customHeight="1" x14ac:dyDescent="0.3">
      <c r="B42" s="16" t="s">
        <v>80</v>
      </c>
      <c r="C42" s="17" t="s">
        <v>85</v>
      </c>
      <c r="D42" s="17"/>
    </row>
    <row r="43" spans="2:4" ht="15" customHeight="1" x14ac:dyDescent="0.3">
      <c r="C43" s="17"/>
      <c r="D43" s="17"/>
    </row>
    <row r="44" spans="2:4" ht="15" customHeight="1" x14ac:dyDescent="0.3">
      <c r="B44" s="10" t="s">
        <v>80</v>
      </c>
      <c r="C44" s="17" t="s">
        <v>86</v>
      </c>
      <c r="D44" s="17"/>
    </row>
    <row r="45" spans="2:4" ht="15" customHeight="1" x14ac:dyDescent="0.3">
      <c r="B45" t="s">
        <v>87</v>
      </c>
      <c r="C45" s="17"/>
      <c r="D45" s="17"/>
    </row>
    <row r="46" spans="2:4" ht="15" customHeight="1" x14ac:dyDescent="0.3">
      <c r="C46" s="17" t="s">
        <v>88</v>
      </c>
      <c r="D46" s="17"/>
    </row>
    <row r="47" spans="2:4" ht="15" customHeight="1" x14ac:dyDescent="0.3">
      <c r="C47" s="17" t="s">
        <v>89</v>
      </c>
      <c r="D47" s="17"/>
    </row>
    <row r="48" spans="2:4" ht="15" customHeight="1" x14ac:dyDescent="0.3">
      <c r="C48" s="17"/>
      <c r="D48" s="17"/>
    </row>
    <row r="49" spans="1:4" ht="15" customHeight="1" x14ac:dyDescent="0.3">
      <c r="C49" s="17"/>
      <c r="D49" s="17"/>
    </row>
    <row r="50" spans="1:4" ht="78" customHeight="1" x14ac:dyDescent="0.3">
      <c r="B50" s="19" t="s">
        <v>90</v>
      </c>
      <c r="C50" s="17"/>
      <c r="D50" s="17"/>
    </row>
    <row r="51" spans="1:4" ht="15" customHeight="1" x14ac:dyDescent="0.3">
      <c r="C51" s="17"/>
      <c r="D51" s="17"/>
    </row>
    <row r="52" spans="1:4" ht="15" customHeight="1" x14ac:dyDescent="0.3">
      <c r="A52" s="1" t="s">
        <v>91</v>
      </c>
      <c r="B52" t="s">
        <v>92</v>
      </c>
      <c r="C52" s="17" t="s">
        <v>93</v>
      </c>
      <c r="D52" s="17"/>
    </row>
  </sheetData>
  <dataValidations count="1">
    <dataValidation type="list" allowBlank="1" showInputMessage="1" showErrorMessage="1" sqref="B4 B8" xr:uid="{00000000-0002-0000-0000-000000000000}">
      <formula1>PEnum_Meta_Category_Systems</formula1>
    </dataValidation>
  </dataValidations>
  <pageMargins left="0.75" right="0.75" top="1" bottom="1" header="0.5" footer="0.5"/>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21"/>
  </sheetPr>
  <dimension ref="A1:L2"/>
  <sheetViews>
    <sheetView topLeftCell="D1" workbookViewId="0">
      <selection activeCell="G18" sqref="G18"/>
    </sheetView>
  </sheetViews>
  <sheetFormatPr defaultColWidth="5.5546875" defaultRowHeight="15" customHeight="1" x14ac:dyDescent="0.3"/>
  <cols>
    <col min="1" max="1" width="33.33203125" style="18" bestFit="1" customWidth="1"/>
    <col min="2" max="2" width="5.5546875" style="18"/>
    <col min="3" max="3" width="19" style="2" bestFit="1" customWidth="1"/>
    <col min="4" max="4" width="20" style="18" bestFit="1" customWidth="1"/>
    <col min="5" max="5" width="27.109375" style="18" bestFit="1" customWidth="1"/>
    <col min="6" max="6" width="11.109375" style="18" bestFit="1" customWidth="1"/>
    <col min="7" max="7" width="65.88671875" style="18" bestFit="1" customWidth="1"/>
    <col min="8" max="8" width="27.6640625" style="18" customWidth="1"/>
    <col min="9" max="9" width="20.88671875" style="18" customWidth="1"/>
    <col min="10" max="10" width="5.88671875" style="18" customWidth="1"/>
    <col min="11" max="12" width="5.5546875" style="18"/>
  </cols>
  <sheetData>
    <row r="1" spans="1:12" s="19" customFormat="1" ht="67.5" customHeight="1" x14ac:dyDescent="0.3">
      <c r="A1" s="19" t="s">
        <v>120</v>
      </c>
      <c r="B1" s="19" t="s">
        <v>95</v>
      </c>
      <c r="C1" s="21" t="s">
        <v>96</v>
      </c>
      <c r="D1" s="19" t="s">
        <v>399</v>
      </c>
      <c r="E1" s="19" t="s">
        <v>405</v>
      </c>
      <c r="F1" s="19" t="s">
        <v>406</v>
      </c>
      <c r="G1" s="19" t="s">
        <v>407</v>
      </c>
      <c r="H1" s="19" t="s">
        <v>97</v>
      </c>
      <c r="I1" s="19" t="s">
        <v>100</v>
      </c>
      <c r="J1" s="19" t="s">
        <v>101</v>
      </c>
      <c r="K1" s="19" t="s">
        <v>102</v>
      </c>
      <c r="L1" s="19" t="s">
        <v>137</v>
      </c>
    </row>
    <row r="2" spans="1:12" ht="15.75" customHeight="1" x14ac:dyDescent="0.3">
      <c r="A2" s="27" t="s">
        <v>408</v>
      </c>
      <c r="B2" s="30" t="s">
        <v>119</v>
      </c>
      <c r="C2" s="2">
        <v>43414.819923842595</v>
      </c>
      <c r="D2" s="18" t="s">
        <v>46</v>
      </c>
      <c r="E2" s="18" t="s">
        <v>377</v>
      </c>
      <c r="F2" s="18" t="s">
        <v>39</v>
      </c>
      <c r="G2" s="18" t="s">
        <v>200</v>
      </c>
      <c r="H2" s="18" t="s">
        <v>202</v>
      </c>
      <c r="I2" s="18" t="s">
        <v>1</v>
      </c>
      <c r="J2" s="18" t="s">
        <v>409</v>
      </c>
      <c r="K2" s="18" t="str">
        <f ca="1">_GuidQuasiHexGenerator</f>
        <v>AEBE1994-4D02-24EB-2CA9-69583BBEB4D6</v>
      </c>
      <c r="L2" s="28" t="s">
        <v>115</v>
      </c>
    </row>
  </sheetData>
  <conditionalFormatting sqref="A1:XFD1">
    <cfRule type="expression" dxfId="439" priority="0">
      <formula>AND(ROW()=1,A$1&lt;&gt;"")</formula>
    </cfRule>
    <cfRule type="expression" dxfId="438" priority="0">
      <formula>AND(ROW()=1,OR(A$1="ExtObject",A$1="ExtSystem"))</formula>
    </cfRule>
    <cfRule type="expression" dxfId="437" priority="0">
      <formula>AND(OR(A$1="Category",A$1="CreatedBy",A$1="CreatedBy",A$1="Category",A$1="Chance",A$1="Owner",A$1="Risk",A$1="Impact",A$1="AssetType",A$1="Manufacturer",A$1="WarrantyGuarantorParts",A$1="Stage",A$1="ApprovedBy",A$1="WarrantyGuarantorLabor",A$1="Finish",A$1="Material",A$1="Constituents",A$1="FloorName",A$1="SpaceNames",A$1="Priors",A$1="ResourceNames",A$1="Status",A$1="TypeNames",A$1="ComponentNames",ISNUMBER(SEARCH("Unit",A$1)),ISNUMBER(SEARCH("Supplier",A$1)),ISNUMBER(SEARCH("RealisingElement",A$1)),ISNUMBER(SEARCH("ComponentName",A$1)),ISNUMBER(SEARCH("SheetName",A$1)),ISNUMBER(SEARCH("RowName",A$1)),ISNUMBER(SEARCH("ChildName",A$1)),ISNUMBER(SEARCH("ParentName",A$1))))</formula>
    </cfRule>
  </conditionalFormatting>
  <conditionalFormatting sqref="A2:XFD2 M3:XFD1048564 A3:L1048535">
    <cfRule type="expression" dxfId="436" priority="1">
      <formula>AND(OR(A$1="Category",A$1="CreatedBy",A$1="CreatedBy",A$1="Category",A$1="Chance",A$1="Owner",A$1="Risk",A$1="Impact",A$1="AssetType",A$1="Manufacturer",A$1="WarrantyGuarantorParts",A$1="Stage",A$1="ApprovedBy",A$1="WarrantyGuarantorLabor",A$1="Finish",A$1="Material",A$1="Constituents",A$1="FloorName",A$1="SpaceNames",A$1="Priors",A$1="ResourceNames",A$1="Status",A$1="TypeNames",A$1="ComponentNames",ISNUMBER(SEARCH("Unit",A$1)),ISNUMBER(SEARCH("Supplier",A$1)),ISNUMBER(SEARCH("RealisingElement",A$1)),ISNUMBER(SEARCH("ComponentName",A$1)),ISNUMBER(SEARCH("SheetName",A$1)),ISNUMBER(SEARCH("RowName",A$1)),ISNUMBER(SEARCH("ChildName",A$1)),ISNUMBER(SEARCH("ParentName",A$1))))</formula>
    </cfRule>
    <cfRule type="expression" dxfId="435" priority="1">
      <formula>AND(OR(A$1="SiteName",A$1="ProjectName",A$1="Name",A$1="Description",A$1="Mitigation",A$1="InstallationDate",A$1="WarrantyStartDate",A$1="CreatedOn",A$1="Directory",A$1="File",A$1="Value",A$1="Duration",A$1="Frequency",A$1="Start",A$1="ModelNumber",A$1="WarrantyDurationParts",A$1="WarrantyDurationLabor",A$1="NominalLength",A$1="NominalWidth",A$1="NominalHeight",A$1="Email",A$1="CreatedOn",A$1="Phone",A$1="Company",A$1="AreaMeasurement",ISNUMBER(SEARCH("Rotation",A$1)),ISNUMBER(SEARCH("Axis",A$1))))</formula>
    </cfRule>
    <cfRule type="expression" dxfId="434" priority="1">
      <formula>AND(OR(LEFT(A$1,3)="Ext",ISNUMBER(SEARCH("Ext",A$1))))</formula>
    </cfRule>
  </conditionalFormatting>
  <dataValidations count="9">
    <dataValidation allowBlank="1" showInputMessage="1" showErrorMessage="1" promptTitle="Name" prompt="This field must be unique" sqref="A1:A1048576" xr:uid="{00000000-0002-0000-0900-000000000000}"/>
    <dataValidation type="list" allowBlank="1" showInputMessage="1" showErrorMessage="1" promptTitle="Contact" prompt="This is a drop down list that refers to the Contacts Tab Column A:A" sqref="B1:B1048576" xr:uid="{00000000-0002-0000-0900-000001000000}">
      <formula1>Contact.Name</formula1>
    </dataValidation>
    <dataValidation allowBlank="1" showInputMessage="1" showErrorMessage="1" promptTitle="CreatedOn" prompt="This is the date the row entry was entered on. It must be in the format yyyy-mm-ddThh:mm:ss.000. (The T must be included to separate the date and time)" sqref="C1:C1048576" xr:uid="{00000000-0002-0000-0900-000002000000}"/>
    <dataValidation type="list" allowBlank="1" showInputMessage="1" showErrorMessage="1" sqref="D1:D1048576" xr:uid="{00000000-0002-0000-0900-000003000000}">
      <formula1>PEnum__Assembly_SheetName</formula1>
    </dataValidation>
    <dataValidation type="list" errorStyle="information" allowBlank="1" showInputMessage="1" showErrorMessage="1" promptTitle="Reference" prompt="In combination with the cell to the left, select the entity and item that this record relates to." sqref="G1:G1048576 E1:E1048576" xr:uid="{00000000-0002-0000-0900-000004000000}">
      <formula1>INDIRECT(D1&amp;".Name")</formula1>
    </dataValidation>
    <dataValidation type="list" allowBlank="1" showInputMessage="1" showErrorMessage="1" sqref="F1:F1048576" xr:uid="{00000000-0002-0000-0900-000005000000}">
      <formula1>PEnum__Assembly_SheetName2</formula1>
    </dataValidation>
    <dataValidation type="list" allowBlank="1" showInputMessage="1" showErrorMessage="1" promptTitle="Category Classification" prompt="The extended classification(s) that the user associated to this item. Codes and descriptions are separated by colon ( : ) .Where more than one classification is assigned to an object it is separated by semi-colon ( ; )" sqref="H1:H1048576" xr:uid="{00000000-0002-0000-0900-000006000000}">
      <formula1>INDIRECT("PEnum_"&amp;SheetName&amp;"_"&amp;INDIRECT(ADDRESS(1,COLUMN(H$1))))</formula1>
    </dataValidation>
    <dataValidation type="list" allowBlank="1" showInputMessage="1" sqref="I1:I1048576" xr:uid="{00000000-0002-0000-0900-000007000000}">
      <formula1>PEnum_Meta_Category_Systems</formula1>
    </dataValidation>
    <dataValidation type="list" allowBlank="1" showInputMessage="1" showErrorMessage="1" promptTitle="ExtObject" prompt="This is the class of object according to the external system that exported the file. This could either be the systems native object classes or its mapped IfcClass." sqref="J1:J1048576" xr:uid="{00000000-0002-0000-0900-000008000000}">
      <formula1>INDIRECT("PEnum_"&amp;SheetName&amp;"_"&amp;INDIRECT(ADDRESS(1,COLUMN(J$1))))</formula1>
    </dataValidation>
  </dataValidations>
  <hyperlinks>
    <hyperlink ref="B1" location="Contact.Name" display="Contact.Name" xr:uid="{00000000-0004-0000-0900-000000000000}"/>
    <hyperlink ref="D1" location="PEnum__Assembly_SheetName" display="PEnum__Assembly_SheetName" xr:uid="{00000000-0004-0000-0900-000001000000}"/>
    <hyperlink ref="E1" location="System.Name" display="System.Name" xr:uid="{00000000-0004-0000-0900-000002000000}"/>
    <hyperlink ref="F1" location="PEnum__Assembly_SheetName2" display="PEnum__Assembly_SheetName2" xr:uid="{00000000-0004-0000-0900-000003000000}"/>
    <hyperlink ref="G1" location="Type.Name" display="Type.Name" xr:uid="{00000000-0004-0000-0900-000004000000}"/>
    <hyperlink ref="H1" location="PEnum_Assembly_Category" display="PEnum_Assembly_Category" xr:uid="{00000000-0004-0000-0900-000005000000}"/>
    <hyperlink ref="I1" location="PEnum_Meta_Category_Systems" display="PEnum_Meta_Category_Systems" xr:uid="{00000000-0004-0000-0900-000006000000}"/>
    <hyperlink ref="J1" location="PEnum_Assembly_ExtObject" display="PEnum_Assembly_ExtObject" xr:uid="{00000000-0004-0000-0900-000007000000}"/>
    <hyperlink ref="B2" r:id="rId1" display="mailto:n/a@unknown.com.com" xr:uid="{00000000-0004-0000-0900-000008000000}"/>
  </hyperlinks>
  <pageMargins left="0.75" right="0.75" top="1" bottom="1" header="0.5" footer="0.5"/>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21"/>
  </sheetPr>
  <dimension ref="A1:N2"/>
  <sheetViews>
    <sheetView topLeftCell="F1" workbookViewId="0">
      <selection activeCell="K16" sqref="K16"/>
    </sheetView>
  </sheetViews>
  <sheetFormatPr defaultColWidth="5.5546875" defaultRowHeight="15" customHeight="1" x14ac:dyDescent="0.3"/>
  <cols>
    <col min="1" max="1" width="19.44140625" style="18" customWidth="1"/>
    <col min="2" max="2" width="37.44140625" style="18" customWidth="1"/>
    <col min="3" max="3" width="25.77734375" style="2" customWidth="1"/>
    <col min="4" max="4" width="33.21875" style="18" customWidth="1"/>
    <col min="5" max="5" width="20.77734375" style="18" customWidth="1"/>
    <col min="6" max="6" width="24.33203125" style="18" customWidth="1"/>
    <col min="7" max="7" width="26.77734375" style="18" customWidth="1"/>
    <col min="8" max="8" width="30.33203125" style="18" customWidth="1"/>
    <col min="9" max="10" width="5.5546875" style="18"/>
    <col min="11" max="11" width="20.77734375" style="18" customWidth="1"/>
    <col min="12" max="12" width="31.6640625" style="18" customWidth="1"/>
    <col min="13" max="13" width="19.33203125" style="18" customWidth="1"/>
    <col min="14" max="14" width="5.5546875" style="18"/>
  </cols>
  <sheetData>
    <row r="1" spans="1:14" s="19" customFormat="1" ht="96" customHeight="1" x14ac:dyDescent="0.3">
      <c r="A1" s="19" t="s">
        <v>120</v>
      </c>
      <c r="B1" s="19" t="s">
        <v>95</v>
      </c>
      <c r="C1" s="21" t="s">
        <v>96</v>
      </c>
      <c r="D1" s="19" t="s">
        <v>97</v>
      </c>
      <c r="E1" s="19" t="s">
        <v>399</v>
      </c>
      <c r="F1" s="19" t="s">
        <v>410</v>
      </c>
      <c r="G1" s="19" t="s">
        <v>411</v>
      </c>
      <c r="H1" s="19" t="s">
        <v>412</v>
      </c>
      <c r="I1" s="19" t="s">
        <v>413</v>
      </c>
      <c r="J1" s="19" t="s">
        <v>414</v>
      </c>
      <c r="K1" s="19" t="s">
        <v>100</v>
      </c>
      <c r="L1" s="19" t="s">
        <v>101</v>
      </c>
      <c r="M1" s="19" t="s">
        <v>102</v>
      </c>
      <c r="N1" s="19" t="s">
        <v>137</v>
      </c>
    </row>
    <row r="2" spans="1:14" ht="15.75" customHeight="1" x14ac:dyDescent="0.3">
      <c r="A2" s="27" t="s">
        <v>415</v>
      </c>
      <c r="B2" s="18" t="s">
        <v>119</v>
      </c>
      <c r="C2" s="2">
        <v>43414.819923842595</v>
      </c>
      <c r="D2" s="18" t="s">
        <v>97</v>
      </c>
      <c r="E2" s="18" t="s">
        <v>39</v>
      </c>
      <c r="F2" s="18" t="s">
        <v>200</v>
      </c>
      <c r="G2" s="18" t="s">
        <v>200</v>
      </c>
      <c r="H2" s="18" t="s">
        <v>386</v>
      </c>
      <c r="I2" s="18" t="s">
        <v>115</v>
      </c>
      <c r="J2" s="18" t="s">
        <v>115</v>
      </c>
      <c r="K2" s="18" t="s">
        <v>402</v>
      </c>
      <c r="L2" s="18" t="s">
        <v>416</v>
      </c>
      <c r="M2" s="18" t="str">
        <f ca="1">_GuidQuasiHexGenerator</f>
        <v>FCA2572F-08A6-753B-BDB7-F8CE63BC58A5</v>
      </c>
      <c r="N2" s="28" t="s">
        <v>115</v>
      </c>
    </row>
  </sheetData>
  <conditionalFormatting sqref="A1:XFD1">
    <cfRule type="expression" dxfId="418" priority="0">
      <formula>AND(ROW()=1,A$1&lt;&gt;"")</formula>
    </cfRule>
    <cfRule type="expression" dxfId="417" priority="0">
      <formula>AND(ROW()=1,OR(A$1="ExtObject",A$1="ExtSystem"))</formula>
    </cfRule>
    <cfRule type="expression" dxfId="416" priority="0">
      <formula>AND(OR(A$1="Category",A$1="CreatedBy",A$1="CreatedBy",A$1="Category",A$1="Chance",A$1="Owner",A$1="Risk",A$1="Impact",A$1="AssetType",A$1="Manufacturer",A$1="WarrantyGuarantorParts",A$1="Stage",A$1="ApprovedBy",A$1="WarrantyGuarantorLabor",A$1="Finish",A$1="Material",A$1="Constituents",A$1="FloorName",A$1="SpaceNames",A$1="Priors",A$1="ResourceNames",A$1="Status",A$1="TypeNames",A$1="ComponentNames",ISNUMBER(SEARCH("Unit",A$1)),ISNUMBER(SEARCH("Supplier",A$1)),ISNUMBER(SEARCH("RealisingElement",A$1)),ISNUMBER(SEARCH("ComponentName",A$1)),ISNUMBER(SEARCH("SheetName",A$1)),ISNUMBER(SEARCH("RowName",A$1)),ISNUMBER(SEARCH("ChildName",A$1)),ISNUMBER(SEARCH("ParentName",A$1))))</formula>
    </cfRule>
  </conditionalFormatting>
  <conditionalFormatting sqref="A2:XFD2 O3:XFD1048564 A3:N1048550">
    <cfRule type="expression" dxfId="415" priority="1">
      <formula>AND(OR(A$1="Category",A$1="CreatedBy",A$1="CreatedBy",A$1="Category",A$1="Chance",A$1="Owner",A$1="Risk",A$1="Impact",A$1="AssetType",A$1="Manufacturer",A$1="WarrantyGuarantorParts",A$1="Stage",A$1="ApprovedBy",A$1="WarrantyGuarantorLabor",A$1="Finish",A$1="Material",A$1="Constituents",A$1="FloorName",A$1="SpaceNames",A$1="Priors",A$1="ResourceNames",A$1="Status",A$1="TypeNames",A$1="ComponentNames",ISNUMBER(SEARCH("Unit",A$1)),ISNUMBER(SEARCH("Supplier",A$1)),ISNUMBER(SEARCH("RealisingElement",A$1)),ISNUMBER(SEARCH("ComponentName",A$1)),ISNUMBER(SEARCH("SheetName",A$1)),ISNUMBER(SEARCH("RowName",A$1)),ISNUMBER(SEARCH("ChildName",A$1)),ISNUMBER(SEARCH("ParentName",A$1))))</formula>
    </cfRule>
    <cfRule type="expression" dxfId="414" priority="1">
      <formula>AND(OR(A$1="SiteName",A$1="ProjectName",A$1="Name",A$1="Description",A$1="Mitigation",A$1="InstallationDate",A$1="WarrantyStartDate",A$1="CreatedOn",A$1="Directory",A$1="File",A$1="Value",A$1="Duration",A$1="Frequency",A$1="Start",A$1="ModelNumber",A$1="WarrantyDurationParts",A$1="WarrantyDurationLabor",A$1="NominalLength",A$1="NominalWidth",A$1="NominalHeight",A$1="Email",A$1="CreatedOn",A$1="Phone",A$1="Company",A$1="AreaMeasurement",ISNUMBER(SEARCH("Rotation",A$1)),ISNUMBER(SEARCH("Axis",A$1))))</formula>
    </cfRule>
    <cfRule type="expression" dxfId="413" priority="1">
      <formula>AND(OR(LEFT(A$1,3)="Ext",ISNUMBER(SEARCH("Ext",A$1))))</formula>
    </cfRule>
  </conditionalFormatting>
  <dataValidations count="9">
    <dataValidation allowBlank="1" showInputMessage="1" showErrorMessage="1" promptTitle="Name" prompt="This field must be unique" sqref="A1:A1048576" xr:uid="{00000000-0002-0000-0A00-000000000000}"/>
    <dataValidation type="list" allowBlank="1" showInputMessage="1" showErrorMessage="1" promptTitle="Contact" prompt="This is a drop down list that refers to the Contacts Tab Column A:A" sqref="B1:B1048576" xr:uid="{00000000-0002-0000-0A00-000001000000}">
      <formula1>Contact.Name</formula1>
    </dataValidation>
    <dataValidation allowBlank="1" showInputMessage="1" showErrorMessage="1" promptTitle="CreatedOn" prompt="This is the date the row entry was entered on. It must be in the format yyyy-mm-ddThh:mm:ss.000. (The T must be included to separate the date and time)" sqref="C1:C1048576" xr:uid="{00000000-0002-0000-0A00-000002000000}"/>
    <dataValidation type="list" allowBlank="1" showInputMessage="1" showErrorMessage="1" promptTitle="Category Classification" prompt="The extended classification(s) that the user associated to this item. Codes and descriptions are separated by colon ( : ) .Where more than one classification is assigned to an object it is separated by semi-colon ( ; )" sqref="D1:D1048576" xr:uid="{00000000-0002-0000-0A00-000003000000}">
      <formula1>INDIRECT("PEnum_"&amp;SheetName&amp;"_"&amp;INDIRECT(ADDRESS(1,COLUMN(D$1))))</formula1>
    </dataValidation>
    <dataValidation type="list" allowBlank="1" showInputMessage="1" showErrorMessage="1" sqref="E1:E1048576" xr:uid="{00000000-0002-0000-0A00-000004000000}">
      <formula1>PEnum__Connection_SheetName</formula1>
    </dataValidation>
    <dataValidation type="list" allowBlank="1" showInputMessage="1" showErrorMessage="1" promptTitle="Reference" prompt="In combination with the cell to the left, select the entity and item that this record relates to." sqref="F1:G1048576" xr:uid="{00000000-0002-0000-0A00-000005000000}">
      <formula1>INDIRECT($E1&amp;".Name")</formula1>
    </dataValidation>
    <dataValidation type="list" allowBlank="1" showInputMessage="1" showErrorMessage="1" sqref="H1:H1048576" xr:uid="{00000000-0002-0000-0A00-000006000000}">
      <formula1>Component.Name</formula1>
    </dataValidation>
    <dataValidation type="list" allowBlank="1" showInputMessage="1" sqref="K1:K1048576" xr:uid="{00000000-0002-0000-0A00-000007000000}">
      <formula1>PEnum_Meta_Category_Systems</formula1>
    </dataValidation>
    <dataValidation type="list" allowBlank="1" showInputMessage="1" showErrorMessage="1" promptTitle="ExtObject" prompt="This is the class of object according to the external system that exported the file. This could either be the systems native object classes or its mapped IfcClass." sqref="L1:L1048576" xr:uid="{00000000-0002-0000-0A00-000008000000}">
      <formula1>INDIRECT("PEnum_"&amp;SheetName&amp;"_"&amp;INDIRECT(ADDRESS(1,COLUMN(L$1))))</formula1>
    </dataValidation>
  </dataValidations>
  <hyperlinks>
    <hyperlink ref="B1" location="Contact.Name" display="Contact.Name" xr:uid="{00000000-0004-0000-0A00-000000000000}"/>
    <hyperlink ref="D1" location="PEnum_Connection_Category" display="PEnum_Connection_Category" xr:uid="{00000000-0004-0000-0A00-000001000000}"/>
    <hyperlink ref="E1" location="PEnum__Connection_SheetName" display="PEnum__Connection_SheetName" xr:uid="{00000000-0004-0000-0A00-000002000000}"/>
    <hyperlink ref="F1" location="Component.Name" display="Component.Name" xr:uid="{00000000-0004-0000-0A00-000003000000}"/>
    <hyperlink ref="G1" location="Component.Name" display="Component.Name" xr:uid="{00000000-0004-0000-0A00-000004000000}"/>
    <hyperlink ref="K1" location="PEnum_Meta_Category_Systems" display="PEnum_Meta_Category_Systems" xr:uid="{00000000-0004-0000-0A00-000005000000}"/>
    <hyperlink ref="L1" location="PEnum_Connection_ExtObject" display="PEnum_Connection_ExtObject" xr:uid="{00000000-0004-0000-0A00-000006000000}"/>
  </hyperlinks>
  <pageMargins left="0.75" right="0.75" top="1" bottom="1" header="0.5" footer="0.5"/>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21"/>
  </sheetPr>
  <dimension ref="A1:L2"/>
  <sheetViews>
    <sheetView workbookViewId="0">
      <selection activeCell="L2" sqref="L2"/>
    </sheetView>
  </sheetViews>
  <sheetFormatPr defaultColWidth="5.5546875" defaultRowHeight="15" customHeight="1" x14ac:dyDescent="0.3"/>
  <cols>
    <col min="1" max="1" width="37.21875" style="18" customWidth="1"/>
    <col min="2" max="2" width="5.5546875" style="18"/>
    <col min="3" max="3" width="19" style="2" bestFit="1" customWidth="1"/>
    <col min="4" max="4" width="25.88671875" style="18" customWidth="1"/>
    <col min="5" max="5" width="7.77734375" style="18" bestFit="1" customWidth="1"/>
    <col min="6" max="6" width="17.33203125" style="18" bestFit="1" customWidth="1"/>
    <col min="7" max="7" width="7.77734375" style="18" bestFit="1" customWidth="1"/>
    <col min="8" max="8" width="19.5546875" style="18" customWidth="1"/>
    <col min="9" max="12" width="5.5546875" style="18"/>
  </cols>
  <sheetData>
    <row r="1" spans="1:12" s="19" customFormat="1" ht="63" customHeight="1" x14ac:dyDescent="0.3">
      <c r="A1" s="19" t="s">
        <v>120</v>
      </c>
      <c r="B1" s="19" t="s">
        <v>95</v>
      </c>
      <c r="C1" s="21" t="s">
        <v>96</v>
      </c>
      <c r="D1" s="19" t="s">
        <v>97</v>
      </c>
      <c r="E1" s="19" t="s">
        <v>378</v>
      </c>
      <c r="F1" s="19" t="s">
        <v>417</v>
      </c>
      <c r="G1" s="19" t="s">
        <v>100</v>
      </c>
      <c r="H1" s="19" t="s">
        <v>101</v>
      </c>
      <c r="I1" s="19" t="s">
        <v>102</v>
      </c>
      <c r="J1" s="19" t="s">
        <v>137</v>
      </c>
      <c r="K1" s="19" t="s">
        <v>418</v>
      </c>
      <c r="L1" s="19" t="s">
        <v>419</v>
      </c>
    </row>
    <row r="2" spans="1:12" ht="15" customHeight="1" x14ac:dyDescent="0.3">
      <c r="A2" s="27" t="s">
        <v>420</v>
      </c>
      <c r="B2" s="18" t="s">
        <v>119</v>
      </c>
      <c r="C2" s="2">
        <v>43414.819923842595</v>
      </c>
      <c r="D2" s="18" t="s">
        <v>59</v>
      </c>
      <c r="E2" s="18" t="s">
        <v>377</v>
      </c>
      <c r="F2" s="18" t="s">
        <v>119</v>
      </c>
      <c r="G2" s="18" t="s">
        <v>402</v>
      </c>
      <c r="H2" s="18" t="s">
        <v>421</v>
      </c>
      <c r="I2" s="18" t="str">
        <f ca="1">_GuidQuasiHexGenerator</f>
        <v>B9381F4A-BED0-E12E-D312-0BD00A5A123A</v>
      </c>
      <c r="J2" s="18" t="s">
        <v>115</v>
      </c>
      <c r="K2" s="18" t="s">
        <v>115</v>
      </c>
      <c r="L2" s="28" t="s">
        <v>115</v>
      </c>
    </row>
  </sheetData>
  <conditionalFormatting sqref="A1:XFD1">
    <cfRule type="expression" dxfId="395" priority="0">
      <formula>AND(ROW()=1,A$1&lt;&gt;"")</formula>
    </cfRule>
    <cfRule type="expression" dxfId="394" priority="0">
      <formula>AND(ROW()=1,OR(A$1="ExtObject",A$1="ExtSystem"))</formula>
    </cfRule>
    <cfRule type="expression" dxfId="393" priority="0">
      <formula>AND(OR(A$1="Category",A$1="CreatedBy",A$1="CreatedBy",A$1="Category",A$1="Chance",A$1="Owner",A$1="Risk",A$1="Impact",A$1="AssetType",A$1="Manufacturer",A$1="WarrantyGuarantorParts",A$1="Stage",A$1="ApprovedBy",A$1="WarrantyGuarantorLabor",A$1="Finish",A$1="Material",A$1="Constituents",A$1="FloorName",A$1="SpaceNames",A$1="Priors",A$1="ResourceNames",A$1="Status",A$1="TypeNames",A$1="ComponentNames",ISNUMBER(SEARCH("Unit",A$1)),ISNUMBER(SEARCH("Supplier",A$1)),ISNUMBER(SEARCH("RealisingElement",A$1)),ISNUMBER(SEARCH("ComponentName",A$1)),ISNUMBER(SEARCH("SheetName",A$1)),ISNUMBER(SEARCH("RowName",A$1)),ISNUMBER(SEARCH("ChildName",A$1)),ISNUMBER(SEARCH("ParentName",A$1))))</formula>
    </cfRule>
  </conditionalFormatting>
  <conditionalFormatting sqref="A2:XFD1048564">
    <cfRule type="expression" dxfId="392" priority="1">
      <formula>AND(OR(A$1="Category",A$1="CreatedBy",A$1="CreatedBy",A$1="Category",A$1="Chance",A$1="Owner",A$1="Risk",A$1="Impact",A$1="AssetType",A$1="Manufacturer",A$1="WarrantyGuarantorParts",A$1="Stage",A$1="ApprovedBy",A$1="WarrantyGuarantorLabor",A$1="Finish",A$1="Material",A$1="Constituents",A$1="FloorName",A$1="SpaceNames",A$1="Priors",A$1="ResourceNames",A$1="Status",A$1="TypeNames",A$1="ComponentNames",ISNUMBER(SEARCH("Unit",A$1)),ISNUMBER(SEARCH("Supplier",A$1)),ISNUMBER(SEARCH("RealisingElement",A$1)),ISNUMBER(SEARCH("ComponentName",A$1)),ISNUMBER(SEARCH("SheetName",A$1)),ISNUMBER(SEARCH("RowName",A$1)),ISNUMBER(SEARCH("ChildName",A$1)),ISNUMBER(SEARCH("ParentName",A$1))))</formula>
    </cfRule>
    <cfRule type="expression" dxfId="391" priority="1">
      <formula>AND(OR(A$1="SiteName",A$1="ProjectName",A$1="Name",A$1="Description",A$1="Mitigation",A$1="InstallationDate",A$1="WarrantyStartDate",A$1="CreatedOn",A$1="Directory",A$1="File",A$1="Value",A$1="Duration",A$1="Frequency",A$1="Start",A$1="ModelNumber",A$1="WarrantyDurationParts",A$1="WarrantyDurationLabor",A$1="NominalLength",A$1="NominalWidth",A$1="NominalHeight",A$1="Email",A$1="CreatedOn",A$1="Phone",A$1="Company",A$1="AreaMeasurement",ISNUMBER(SEARCH("Rotation",A$1)),ISNUMBER(SEARCH("Axis",A$1))))</formula>
    </cfRule>
    <cfRule type="expression" dxfId="390" priority="1">
      <formula>AND(OR(LEFT(A$1,3)="Ext",ISNUMBER(SEARCH("Ext",A$1))))</formula>
    </cfRule>
  </conditionalFormatting>
  <dataValidations count="6">
    <dataValidation type="list" allowBlank="1" showInputMessage="1" showErrorMessage="1" promptTitle="Contact" prompt="This is a drop down list that refers to the Contacts Tab Column A:A" sqref="B1:B1048576 F1:F1048576" xr:uid="{00000000-0002-0000-0B00-000000000000}">
      <formula1>Contact.Name</formula1>
    </dataValidation>
    <dataValidation type="list" allowBlank="1" showInputMessage="1" showErrorMessage="1" promptTitle="Category Classification" prompt="The extended classification(s) that the user associated to this item. Codes and descriptions are separated by colon ( : ) .Where more than one classification is assigned to an object it is separated by semi-colon ( ; )" sqref="D1:D1048576" xr:uid="{00000000-0002-0000-0B00-000001000000}">
      <formula1>INDIRECT("PEnum_"&amp;SheetName&amp;"_"&amp;INDIRECT(ADDRESS(1,COLUMN(D$1))))</formula1>
    </dataValidation>
    <dataValidation allowBlank="1" showInputMessage="1" showErrorMessage="1" promptTitle="CreatedOn" prompt="This is the date the row entry was entered on. It must be in the format yyyy-mm-ddThh:mm:ss.000. (The T must be included to separate the date and time)" sqref="C1:C1048576" xr:uid="{00000000-0002-0000-0B00-000002000000}"/>
    <dataValidation type="list" allowBlank="1" showInputMessage="1" showErrorMessage="1" sqref="E1:E1048576" xr:uid="{00000000-0002-0000-0B00-000003000000}">
      <formula1>Type.Name</formula1>
    </dataValidation>
    <dataValidation type="list" allowBlank="1" showInputMessage="1" sqref="G1:G1048576" xr:uid="{00000000-0002-0000-0B00-000004000000}">
      <formula1>PEnum_Meta_Category_Systems</formula1>
    </dataValidation>
    <dataValidation type="list" allowBlank="1" showInputMessage="1" showErrorMessage="1" promptTitle="ExtObject" prompt="This is the class of object according to the external system that exported the file. This could either be the systems native object classes or its mapped IfcClass." sqref="H1:H1048576" xr:uid="{00000000-0002-0000-0B00-000005000000}">
      <formula1>INDIRECT("PEnum_"&amp;SheetName&amp;"_"&amp;INDIRECT(ADDRESS(1,COLUMN(H$1))))</formula1>
    </dataValidation>
  </dataValidations>
  <hyperlinks>
    <hyperlink ref="B1" location="Contact.Name" display="Contact.Name" xr:uid="{00000000-0004-0000-0B00-000000000000}"/>
    <hyperlink ref="D1" location="PEnum_Spare_Category" display="PEnum_Spare_Category" xr:uid="{00000000-0004-0000-0B00-000001000000}"/>
    <hyperlink ref="E1" location="Type!A1" display="Type!A1" xr:uid="{00000000-0004-0000-0B00-000002000000}"/>
    <hyperlink ref="F1" location="Contact.Name" display="Contact.Name" xr:uid="{00000000-0004-0000-0B00-000003000000}"/>
    <hyperlink ref="G1" location="PEnum_Meta_Category_Systems" display="PEnum_Meta_Category_Systems" xr:uid="{00000000-0004-0000-0B00-000004000000}"/>
    <hyperlink ref="H1" location="PEnum_Spare_ExtObject" display="PEnum_Spare_ExtObject" xr:uid="{00000000-0004-0000-0B00-000005000000}"/>
  </hyperlinks>
  <pageMargins left="0.75" right="0.75" top="1" bottom="1" header="0.5" footer="0.5"/>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43"/>
  </sheetPr>
  <dimension ref="A1:H2"/>
  <sheetViews>
    <sheetView workbookViewId="0">
      <selection activeCell="A2" sqref="A2"/>
    </sheetView>
  </sheetViews>
  <sheetFormatPr defaultColWidth="5.5546875" defaultRowHeight="15" customHeight="1" x14ac:dyDescent="0.3"/>
  <cols>
    <col min="1" max="2" width="5.5546875" style="18"/>
    <col min="3" max="3" width="19" style="2" bestFit="1" customWidth="1"/>
    <col min="4" max="8" width="5.5546875" style="18"/>
  </cols>
  <sheetData>
    <row r="1" spans="1:8" s="19" customFormat="1" ht="63" customHeight="1" x14ac:dyDescent="0.3">
      <c r="A1" s="19" t="s">
        <v>120</v>
      </c>
      <c r="B1" s="19" t="s">
        <v>95</v>
      </c>
      <c r="C1" s="21" t="s">
        <v>96</v>
      </c>
      <c r="D1" s="19" t="s">
        <v>97</v>
      </c>
      <c r="E1" s="19" t="s">
        <v>100</v>
      </c>
      <c r="F1" s="19" t="s">
        <v>101</v>
      </c>
      <c r="G1" s="19" t="s">
        <v>102</v>
      </c>
      <c r="H1" s="19" t="s">
        <v>137</v>
      </c>
    </row>
    <row r="2" spans="1:8" ht="15" customHeight="1" x14ac:dyDescent="0.3">
      <c r="A2" s="27" t="s">
        <v>422</v>
      </c>
      <c r="B2" s="18" t="s">
        <v>119</v>
      </c>
      <c r="C2" s="2">
        <v>43414.819923842595</v>
      </c>
      <c r="D2" s="18" t="s">
        <v>115</v>
      </c>
      <c r="E2" s="18" t="s">
        <v>115</v>
      </c>
      <c r="F2" s="18" t="s">
        <v>115</v>
      </c>
      <c r="G2" s="18" t="str">
        <f ca="1">_GuidQuasiHexGenerator</f>
        <v>1AF80C49-B959-2E41-45D4-1410D6EF5FA3</v>
      </c>
      <c r="H2" s="28" t="s">
        <v>115</v>
      </c>
    </row>
  </sheetData>
  <conditionalFormatting sqref="A1:XFD1">
    <cfRule type="expression" dxfId="374" priority="0">
      <formula>AND(ROW()=1,A$1&lt;&gt;"")</formula>
    </cfRule>
    <cfRule type="expression" dxfId="373" priority="0">
      <formula>AND(ROW()=1,OR(A$1="ExtObject",A$1="ExtSystem"))</formula>
    </cfRule>
    <cfRule type="expression" dxfId="372" priority="0">
      <formula>AND(OR(A$1="Category",A$1="CreatedBy",A$1="CreatedBy",A$1="Category",A$1="Chance",A$1="Owner",A$1="Risk",A$1="Impact",A$1="AssetType",A$1="Manufacturer",A$1="WarrantyGuarantorParts",A$1="Stage",A$1="ApprovedBy",A$1="WarrantyGuarantorLabor",A$1="Finish",A$1="Material",A$1="Constituents",A$1="FloorName",A$1="SpaceNames",A$1="Priors",A$1="ResourceNames",A$1="Status",A$1="TypeNames",A$1="ComponentNames",ISNUMBER(SEARCH("Unit",A$1)),ISNUMBER(SEARCH("Supplier",A$1)),ISNUMBER(SEARCH("RealisingElement",A$1)),ISNUMBER(SEARCH("ComponentName",A$1)),ISNUMBER(SEARCH("SheetName",A$1)),ISNUMBER(SEARCH("RowName",A$1)),ISNUMBER(SEARCH("ChildName",A$1)),ISNUMBER(SEARCH("ParentName",A$1))))</formula>
    </cfRule>
  </conditionalFormatting>
  <conditionalFormatting sqref="A2:XFD1048564">
    <cfRule type="expression" dxfId="371" priority="1">
      <formula>AND(OR(A$1="Category",A$1="CreatedBy",A$1="CreatedBy",A$1="Category",A$1="Chance",A$1="Owner",A$1="Risk",A$1="Impact",A$1="AssetType",A$1="Manufacturer",A$1="WarrantyGuarantorParts",A$1="Stage",A$1="ApprovedBy",A$1="WarrantyGuarantorLabor",A$1="Finish",A$1="Material",A$1="Constituents",A$1="FloorName",A$1="SpaceNames",A$1="Priors",A$1="ResourceNames",A$1="Status",A$1="TypeNames",A$1="ComponentNames",ISNUMBER(SEARCH("Unit",A$1)),ISNUMBER(SEARCH("Supplier",A$1)),ISNUMBER(SEARCH("RealisingElement",A$1)),ISNUMBER(SEARCH("ComponentName",A$1)),ISNUMBER(SEARCH("SheetName",A$1)),ISNUMBER(SEARCH("RowName",A$1)),ISNUMBER(SEARCH("ChildName",A$1)),ISNUMBER(SEARCH("ParentName",A$1))))</formula>
    </cfRule>
    <cfRule type="expression" dxfId="370" priority="1">
      <formula>AND(OR(A$1="SiteName",A$1="ProjectName",A$1="Name",A$1="Description",A$1="Mitigation",A$1="InstallationDate",A$1="WarrantyStartDate",A$1="CreatedOn",A$1="Directory",A$1="File",A$1="Value",A$1="Duration",A$1="Frequency",A$1="Start",A$1="ModelNumber",A$1="WarrantyDurationParts",A$1="WarrantyDurationLabor",A$1="NominalLength",A$1="NominalWidth",A$1="NominalHeight",A$1="Email",A$1="CreatedOn",A$1="Phone",A$1="Company",A$1="AreaMeasurement",ISNUMBER(SEARCH("Rotation",A$1)),ISNUMBER(SEARCH("Axis",A$1))))</formula>
    </cfRule>
    <cfRule type="expression" dxfId="369" priority="1">
      <formula>AND(OR(LEFT(A$1,3)="Ext",ISNUMBER(SEARCH("Ext",A$1))))</formula>
    </cfRule>
  </conditionalFormatting>
  <dataValidations count="6">
    <dataValidation allowBlank="1" showInputMessage="1" showErrorMessage="1" promptTitle="Name" prompt="This field must be unique" sqref="A1:A1048576" xr:uid="{00000000-0002-0000-0C00-000000000000}"/>
    <dataValidation type="list" allowBlank="1" showInputMessage="1" showErrorMessage="1" promptTitle="Contact" prompt="This is a drop down list that refers to the Contacts Tab Column A:A" sqref="B1:B1048576" xr:uid="{00000000-0002-0000-0C00-000001000000}">
      <formula1>Contact.Name</formula1>
    </dataValidation>
    <dataValidation allowBlank="1" showInputMessage="1" showErrorMessage="1" promptTitle="CreatedOn" prompt="This is the date the row entry was entered on. It must be in the format yyyy-mm-ddThh:mm:ss.000. (The T must be included to separate the date and time)" sqref="C1:C1048576" xr:uid="{00000000-0002-0000-0C00-000002000000}"/>
    <dataValidation type="list" allowBlank="1" showInputMessage="1" showErrorMessage="1" promptTitle="Category Classification" prompt="The extended classification(s) that the user associated to this item. Codes and descriptions are separated by colon ( : ) .Where more than one classification is assigned to an object it is separated by semi-colon ( ; )" sqref="D1:D1048576" xr:uid="{00000000-0002-0000-0C00-000003000000}">
      <formula1>INDIRECT("PEnum_"&amp;SheetName&amp;"_"&amp;INDIRECT(ADDRESS(1,COLUMN(D$1))))</formula1>
    </dataValidation>
    <dataValidation type="list" allowBlank="1" showInputMessage="1" sqref="E1:E1048576" xr:uid="{00000000-0002-0000-0C00-000004000000}">
      <formula1>PEnum_Meta_Category_Systems</formula1>
    </dataValidation>
    <dataValidation type="list" allowBlank="1" showInputMessage="1" showErrorMessage="1" promptTitle="ExtObject" prompt="This is the class of object according to the external system that exported the file. This could either be the systems native object classes or its mapped IfcClass." sqref="F1:F1048576" xr:uid="{00000000-0002-0000-0C00-000005000000}">
      <formula1>INDIRECT("PEnum_"&amp;SheetName&amp;"_"&amp;INDIRECT(ADDRESS(1,COLUMN(F$1))))</formula1>
    </dataValidation>
  </dataValidations>
  <hyperlinks>
    <hyperlink ref="B1" location="Contact.Name" display="Contact.Name" xr:uid="{00000000-0004-0000-0C00-000000000000}"/>
    <hyperlink ref="D1" location="PEnum_Resource_Category" display="PEnum_Resource_Category" xr:uid="{00000000-0004-0000-0C00-000001000000}"/>
    <hyperlink ref="E1" location="PEnum_Meta_Category_Systems" display="PEnum_Meta_Category_Systems" xr:uid="{00000000-0004-0000-0C00-000002000000}"/>
    <hyperlink ref="F1" location="PEnum_Resource_ExtObject" display="PEnum_Resource_ExtObject" xr:uid="{00000000-0004-0000-0C00-000003000000}"/>
  </hyperlinks>
  <pageMargins left="0.75" right="0.75" top="1" bottom="1" header="0.5" footer="0.5"/>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43"/>
  </sheetPr>
  <dimension ref="A1:W2"/>
  <sheetViews>
    <sheetView topLeftCell="E1" workbookViewId="0">
      <selection activeCell="M4" sqref="M4"/>
    </sheetView>
  </sheetViews>
  <sheetFormatPr defaultColWidth="5.5546875" defaultRowHeight="15" customHeight="1" x14ac:dyDescent="0.3"/>
  <cols>
    <col min="1" max="1" width="7.77734375" style="18" bestFit="1" customWidth="1"/>
    <col min="2" max="2" width="5.5546875" style="18"/>
    <col min="3" max="3" width="19" style="2" bestFit="1" customWidth="1"/>
    <col min="4" max="4" width="19.6640625" style="18" customWidth="1"/>
    <col min="5" max="5" width="5.5546875" style="18"/>
    <col min="6" max="6" width="17.6640625" style="18" customWidth="1"/>
    <col min="7" max="7" width="5.5546875" style="18"/>
    <col min="8" max="8" width="5.6640625" style="18" bestFit="1" customWidth="1"/>
    <col min="9" max="9" width="5.5546875" style="18"/>
    <col min="10" max="10" width="19" style="2" bestFit="1" customWidth="1"/>
    <col min="11" max="11" width="5.5546875" style="18"/>
    <col min="12" max="12" width="5.6640625" style="18" bestFit="1" customWidth="1"/>
    <col min="13" max="13" width="28.33203125" style="18" customWidth="1"/>
    <col min="14" max="23" width="5.5546875" style="18"/>
  </cols>
  <sheetData>
    <row r="1" spans="1:23" s="19" customFormat="1" ht="93" customHeight="1" x14ac:dyDescent="0.3">
      <c r="A1" s="19" t="s">
        <v>120</v>
      </c>
      <c r="B1" s="19" t="s">
        <v>95</v>
      </c>
      <c r="C1" s="21" t="s">
        <v>96</v>
      </c>
      <c r="D1" s="19" t="s">
        <v>97</v>
      </c>
      <c r="E1" s="19" t="s">
        <v>4</v>
      </c>
      <c r="F1" s="19" t="s">
        <v>423</v>
      </c>
      <c r="G1" s="19" t="s">
        <v>137</v>
      </c>
      <c r="H1" s="19" t="s">
        <v>424</v>
      </c>
      <c r="I1" s="19" t="s">
        <v>181</v>
      </c>
      <c r="J1" s="21" t="s">
        <v>425</v>
      </c>
      <c r="K1" s="19" t="s">
        <v>426</v>
      </c>
      <c r="L1" s="19" t="s">
        <v>427</v>
      </c>
      <c r="M1" s="19" t="s">
        <v>428</v>
      </c>
      <c r="N1" s="19" t="s">
        <v>100</v>
      </c>
      <c r="O1" s="19" t="s">
        <v>101</v>
      </c>
      <c r="P1" s="19" t="s">
        <v>102</v>
      </c>
      <c r="Q1" s="19" t="s">
        <v>429</v>
      </c>
      <c r="R1" s="19" t="s">
        <v>430</v>
      </c>
      <c r="S1" s="19" t="s">
        <v>431</v>
      </c>
      <c r="T1" s="19" t="s">
        <v>432</v>
      </c>
      <c r="U1" s="19" t="s">
        <v>433</v>
      </c>
      <c r="V1" s="19" t="s">
        <v>434</v>
      </c>
      <c r="W1" s="19" t="s">
        <v>435</v>
      </c>
    </row>
    <row r="2" spans="1:23" ht="15" customHeight="1" x14ac:dyDescent="0.3">
      <c r="A2" s="27" t="s">
        <v>420</v>
      </c>
      <c r="B2" s="18" t="s">
        <v>119</v>
      </c>
      <c r="C2" s="2">
        <f ca="1">NOW()</f>
        <v>43581.499936805558</v>
      </c>
      <c r="D2" s="18" t="s">
        <v>436</v>
      </c>
      <c r="E2" s="18" t="s">
        <v>437</v>
      </c>
      <c r="F2" s="18" t="s">
        <v>377</v>
      </c>
      <c r="G2" s="18" t="s">
        <v>115</v>
      </c>
      <c r="H2" s="18">
        <v>0</v>
      </c>
      <c r="I2" s="18" t="s">
        <v>438</v>
      </c>
      <c r="J2" s="2">
        <f ca="1">NOW()</f>
        <v>43581.499936805558</v>
      </c>
      <c r="L2" s="18">
        <v>0</v>
      </c>
      <c r="M2" s="18" t="s">
        <v>439</v>
      </c>
      <c r="N2" s="18" t="s">
        <v>1</v>
      </c>
      <c r="O2" s="18" t="s">
        <v>440</v>
      </c>
      <c r="P2" s="18" t="str">
        <f ca="1">_GuidQuasiHexGenerator</f>
        <v>C5092DE9-E9D0-24FD-CB90-A6861B239B5A</v>
      </c>
      <c r="Q2" s="18" t="s">
        <v>115</v>
      </c>
      <c r="R2" s="18" t="s">
        <v>420</v>
      </c>
      <c r="S2" s="18" t="s">
        <v>422</v>
      </c>
      <c r="V2" s="33"/>
    </row>
  </sheetData>
  <conditionalFormatting sqref="A1:XFD1">
    <cfRule type="expression" dxfId="357" priority="0">
      <formula>AND(ROW()=1,A$1&lt;&gt;"")</formula>
    </cfRule>
    <cfRule type="expression" dxfId="356" priority="0">
      <formula>AND(ROW()=1,OR(A$1="ExtObject",A$1="ExtSystem"))</formula>
    </cfRule>
    <cfRule type="expression" dxfId="355" priority="0">
      <formula>AND(OR(A$1="Category",A$1="CreatedBy",A$1="CreatedBy",A$1="Category",A$1="Chance",A$1="Owner",A$1="Risk",A$1="Impact",A$1="AssetType",A$1="Manufacturer",A$1="WarrantyGuarantorParts",A$1="Stage",A$1="ApprovedBy",A$1="WarrantyGuarantorLabor",A$1="Finish",A$1="Material",A$1="Constituents",A$1="FloorName",A$1="SpaceNames",A$1="Priors",A$1="ResourceNames",A$1="Status",A$1="TypeNames",A$1="ComponentNames",ISNUMBER(SEARCH("Unit",A$1)),ISNUMBER(SEARCH("Supplier",A$1)),ISNUMBER(SEARCH("RealisingElement",A$1)),ISNUMBER(SEARCH("ComponentName",A$1)),ISNUMBER(SEARCH("SheetName",A$1)),ISNUMBER(SEARCH("RowName",A$1)),ISNUMBER(SEARCH("ChildName",A$1)),ISNUMBER(SEARCH("ParentName",A$1))))</formula>
    </cfRule>
  </conditionalFormatting>
  <conditionalFormatting sqref="A2:XFD1048564">
    <cfRule type="expression" dxfId="354" priority="1">
      <formula>AND(OR(A$1="Category",A$1="CreatedBy",A$1="CreatedBy",A$1="Category",A$1="Chance",A$1="Owner",A$1="Risk",A$1="Impact",A$1="AssetType",A$1="Manufacturer",A$1="WarrantyGuarantorParts",A$1="Stage",A$1="ApprovedBy",A$1="WarrantyGuarantorLabor",A$1="Finish",A$1="Material",A$1="Constituents",A$1="FloorName",A$1="SpaceNames",A$1="Priors",A$1="ResourceNames",A$1="Status",A$1="TypeNames",A$1="ComponentNames",ISNUMBER(SEARCH("Unit",A$1)),ISNUMBER(SEARCH("Supplier",A$1)),ISNUMBER(SEARCH("RealisingElement",A$1)),ISNUMBER(SEARCH("ComponentName",A$1)),ISNUMBER(SEARCH("SheetName",A$1)),ISNUMBER(SEARCH("RowName",A$1)),ISNUMBER(SEARCH("ChildName",A$1)),ISNUMBER(SEARCH("ParentName",A$1))))</formula>
    </cfRule>
    <cfRule type="expression" dxfId="353" priority="1">
      <formula>AND(OR(A$1="ResidualLife",A$1="GWP",A$1="Cost",A$1="Generation",A$1="SiteName",A$1="ProjectName",A$1="Name",A$1="Description",A$1="Mitigation",A$1="InstallationDate",A$1="WarrantyStartDate",A$1="CreatedOn",A$1="Directory",A$1="File",A$1="Value",A$1="Duration",A$1="Frequency",A$1="Start",A$1="ModelNumber",A$1="WarrantyDurationParts",A$1="WarrantyDurationLabor",A$1="NominalLength",A$1="NominalWidth",A$1="NominalHeight",A$1="Email",A$1="CreatedOn",A$1="Phone",A$1="Company",A$1="AreaMeasurement",ISNUMBER(SEARCH("Rotation",A$1)),ISNUMBER(SEARCH("Axis",A$1))))</formula>
    </cfRule>
    <cfRule type="expression" dxfId="352" priority="1">
      <formula>AND(OR(LEFT(A$1,3)="Ext",ISNUMBER(SEARCH("Ext",A$1))))</formula>
    </cfRule>
  </conditionalFormatting>
  <dataValidations count="13">
    <dataValidation allowBlank="1" showInputMessage="1" showErrorMessage="1" promptTitle="Name" prompt="This field must be unique" sqref="A1:A1048576" xr:uid="{00000000-0002-0000-0D00-000000000000}"/>
    <dataValidation type="list" allowBlank="1" showInputMessage="1" showErrorMessage="1" promptTitle="Contact" prompt="This is a drop down list that refers to the Contacts Tab Column A:A" sqref="B1:B1048576" xr:uid="{00000000-0002-0000-0D00-000001000000}">
      <formula1>Contact.Name</formula1>
    </dataValidation>
    <dataValidation type="list" allowBlank="1" showInputMessage="1" showErrorMessage="1" promptTitle="Category Classification" prompt="The extended classification(s) that the user associated to this item. Codes and descriptions are separated by colon ( : ) .Where more than one classification is assigned to an object it is separated by semi-colon ( ; )" sqref="D1:D1048576" xr:uid="{00000000-0002-0000-0D00-000002000000}">
      <formula1>INDIRECT("PEnum_"&amp;SheetName&amp;"_"&amp;INDIRECT(ADDRESS(1,COLUMN(D$1))))</formula1>
    </dataValidation>
    <dataValidation allowBlank="1" showInputMessage="1" showErrorMessage="1" promptTitle="CreatedOn" prompt="This is the date the row entry was entered on. It must be in the format yyyy-mm-ddThh:mm:ss.000. (The T must be included to separate the date and time)" sqref="C1:C1048576" xr:uid="{00000000-0002-0000-0D00-000003000000}"/>
    <dataValidation type="list" allowBlank="1" showInputMessage="1" showErrorMessage="1" sqref="E1:E1048576" xr:uid="{00000000-0002-0000-0D00-000004000000}">
      <formula1>PEnum_Job_Status</formula1>
    </dataValidation>
    <dataValidation type="list" allowBlank="1" showInputMessage="1" showErrorMessage="1" sqref="F1:F1048576" xr:uid="{00000000-0002-0000-0D00-000005000000}">
      <formula1>Type.Name</formula1>
    </dataValidation>
    <dataValidation type="list" allowBlank="1" showInputMessage="1" showErrorMessage="1" sqref="I1:I1048576" xr:uid="{00000000-0002-0000-0D00-000006000000}">
      <formula1>PEnum_Facility_Project_Units_Duration</formula1>
    </dataValidation>
    <dataValidation type="list" allowBlank="1" showInputMessage="1" showErrorMessage="1" sqref="K1:K1048576" xr:uid="{00000000-0002-0000-0D00-000007000000}">
      <formula1>PEnum__Units_Format</formula1>
    </dataValidation>
    <dataValidation type="list" allowBlank="1" showInputMessage="1" showErrorMessage="1" sqref="M1:M1048576" xr:uid="{00000000-0002-0000-0D00-000008000000}">
      <formula1>PEnum__Units_Frequency</formula1>
    </dataValidation>
    <dataValidation type="list" allowBlank="1" showInputMessage="1" sqref="N1:N1048576" xr:uid="{00000000-0002-0000-0D00-000009000000}">
      <formula1>PEnum_Meta_Category_Systems</formula1>
    </dataValidation>
    <dataValidation type="list" allowBlank="1" showInputMessage="1" showErrorMessage="1" promptTitle="ExtObject" prompt="This is the class of object according to the external system that exported the file. This could either be the systems native object classes or its mapped IfcClass." sqref="O1:O1048576" xr:uid="{00000000-0002-0000-0D00-00000A000000}">
      <formula1>INDIRECT("PEnum_"&amp;SheetName&amp;"_"&amp;INDIRECT(ADDRESS(1,COLUMN(O$1))))</formula1>
    </dataValidation>
    <dataValidation type="list" allowBlank="1" showInputMessage="1" showErrorMessage="1" sqref="R1:R1048576" xr:uid="{00000000-0002-0000-0D00-00000B000000}">
      <formula1>Job.Name</formula1>
    </dataValidation>
    <dataValidation type="list" allowBlank="1" showInputMessage="1" showErrorMessage="1" sqref="S1:S1048576" xr:uid="{00000000-0002-0000-0D00-00000C000000}">
      <formula1>Resource.Name</formula1>
    </dataValidation>
  </dataValidations>
  <hyperlinks>
    <hyperlink ref="B1" location="Contact.Name" display="Contact.Name" xr:uid="{00000000-0004-0000-0D00-000000000000}"/>
    <hyperlink ref="D1" location="PEnum_Job_Category" display="PEnum_Job_Category" xr:uid="{00000000-0004-0000-0D00-000001000000}"/>
    <hyperlink ref="E1" location="PEnum_Job_Status" display="PEnum_Job_Status" xr:uid="{00000000-0004-0000-0D00-000002000000}"/>
    <hyperlink ref="F1" location="Type!A1" display="Type!A1" xr:uid="{00000000-0004-0000-0D00-000003000000}"/>
    <hyperlink ref="I1" location="PEnum_Facility_Project_Units_Duration" display="PEnum_Facility_Project_Units_Duration" xr:uid="{00000000-0004-0000-0D00-000004000000}"/>
    <hyperlink ref="K1" location="PEnum__Units_Format" display="PEnum__Units_Format" xr:uid="{00000000-0004-0000-0D00-000005000000}"/>
    <hyperlink ref="M1" location="PEnum__Units_Frequency" display="PEnum__Units_Frequency" xr:uid="{00000000-0004-0000-0D00-000006000000}"/>
    <hyperlink ref="N1" location="PEnum_Meta_Category_Systems" display="PEnum_Meta_Category_Systems" xr:uid="{00000000-0004-0000-0D00-000007000000}"/>
    <hyperlink ref="O1" location="PEnum_Job_ExtObject" display="PEnum_Job_ExtObject" xr:uid="{00000000-0004-0000-0D00-000008000000}"/>
  </hyperlinks>
  <pageMargins left="0.75" right="0.75" top="1" bottom="1" header="0.5" footer="0.5"/>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43"/>
  </sheetPr>
  <dimension ref="A1:P2"/>
  <sheetViews>
    <sheetView workbookViewId="0">
      <selection activeCell="O3" sqref="O3"/>
    </sheetView>
  </sheetViews>
  <sheetFormatPr defaultColWidth="5.5546875" defaultRowHeight="15" customHeight="1" x14ac:dyDescent="0.3"/>
  <cols>
    <col min="1" max="2" width="5.5546875" style="18"/>
    <col min="3" max="3" width="19" style="2" bestFit="1" customWidth="1"/>
    <col min="4" max="16" width="5.5546875" style="18"/>
  </cols>
  <sheetData>
    <row r="1" spans="1:16" s="19" customFormat="1" ht="72" customHeight="1" x14ac:dyDescent="0.3">
      <c r="A1" s="19" t="s">
        <v>120</v>
      </c>
      <c r="B1" s="19" t="s">
        <v>95</v>
      </c>
      <c r="C1" s="21" t="s">
        <v>96</v>
      </c>
      <c r="D1" s="19" t="s">
        <v>97</v>
      </c>
      <c r="E1" s="19" t="s">
        <v>441</v>
      </c>
      <c r="F1" s="19" t="s">
        <v>399</v>
      </c>
      <c r="G1" s="19" t="s">
        <v>442</v>
      </c>
      <c r="H1" s="19" t="s">
        <v>443</v>
      </c>
      <c r="I1" s="19" t="s">
        <v>444</v>
      </c>
      <c r="J1" s="19" t="s">
        <v>445</v>
      </c>
      <c r="K1" s="19" t="s">
        <v>424</v>
      </c>
      <c r="L1" s="19" t="s">
        <v>446</v>
      </c>
      <c r="M1" s="19" t="s">
        <v>100</v>
      </c>
      <c r="N1" s="19" t="s">
        <v>101</v>
      </c>
      <c r="O1" s="19" t="s">
        <v>102</v>
      </c>
      <c r="P1" s="19" t="s">
        <v>137</v>
      </c>
    </row>
    <row r="2" spans="1:16" ht="15.75" customHeight="1" x14ac:dyDescent="0.3">
      <c r="A2" s="27" t="s">
        <v>447</v>
      </c>
      <c r="B2" s="18" t="s">
        <v>119</v>
      </c>
      <c r="C2" s="2">
        <f ca="1">NOW()</f>
        <v>43581.499936805558</v>
      </c>
      <c r="D2" s="18" t="s">
        <v>448</v>
      </c>
      <c r="E2" s="18" t="s">
        <v>449</v>
      </c>
      <c r="F2" s="18" t="s">
        <v>43</v>
      </c>
      <c r="G2" s="18" t="s">
        <v>115</v>
      </c>
      <c r="H2" s="18">
        <v>700</v>
      </c>
      <c r="I2" s="18" t="str">
        <f>IF($F2="Component","kg CO2 eq",IF(#REF!="Type","kg CO2 eq/fuctionalUnit)","n/a"))</f>
        <v>kg CO2 eq</v>
      </c>
      <c r="J2" s="18">
        <v>0</v>
      </c>
      <c r="K2" s="18">
        <v>0</v>
      </c>
      <c r="L2" s="18">
        <v>0</v>
      </c>
      <c r="M2" s="18" t="s">
        <v>115</v>
      </c>
      <c r="N2" s="18" t="s">
        <v>115</v>
      </c>
      <c r="O2" s="18" t="str">
        <f ca="1">_GuidQuasiHexGenerator</f>
        <v>606B66FB-0281-2036-5844-15FDB1BDA466</v>
      </c>
      <c r="P2" s="28" t="s">
        <v>115</v>
      </c>
    </row>
  </sheetData>
  <conditionalFormatting sqref="A1:XFD1">
    <cfRule type="expression" dxfId="325" priority="0">
      <formula>AND(ROW()=1,A$1&lt;&gt;"")</formula>
    </cfRule>
    <cfRule type="expression" dxfId="324" priority="0">
      <formula>AND(ROW()=1,OR(A$1="ExtObject",A$1="ExtSystem"))</formula>
    </cfRule>
    <cfRule type="expression" dxfId="323" priority="0">
      <formula>AND(OR(A$1="Category",A$1="CreatedBy",A$1="CreatedBy",A$1="Category",A$1="Chance",A$1="Owner",A$1="Risk",A$1="Impact",A$1="AssetType",A$1="Manufacturer",A$1="WarrantyGuarantorParts",A$1="Stage",A$1="ApprovedBy",A$1="WarrantyGuarantorLabor",A$1="Finish",A$1="Material",A$1="Constituents",A$1="FloorName",A$1="SpaceNames",A$1="Priors",A$1="ResourceNames",A$1="Status",A$1="TypeNames",A$1="ComponentNames",ISNUMBER(SEARCH("Unit",A$1)),ISNUMBER(SEARCH("Supplier",A$1)),ISNUMBER(SEARCH("RealisingElement",A$1)),ISNUMBER(SEARCH("ComponentName",A$1)),ISNUMBER(SEARCH("SheetName",A$1)),ISNUMBER(SEARCH("RowName",A$1)),ISNUMBER(SEARCH("ChildName",A$1)),ISNUMBER(SEARCH("ParentName",A$1))))</formula>
    </cfRule>
  </conditionalFormatting>
  <conditionalFormatting sqref="A2:XFD1048564">
    <cfRule type="expression" dxfId="322" priority="1">
      <formula>AND(OR(A$1="Category",A$1="CreatedBy",A$1="CreatedBy",A$1="Category",A$1="Chance",A$1="Owner",A$1="Risk",A$1="Impact",A$1="AssetType",A$1="Manufacturer",A$1="WarrantyGuarantorParts",A$1="Stage",A$1="ApprovedBy",A$1="WarrantyGuarantorLabor",A$1="Finish",A$1="Material",A$1="Constituents",A$1="FloorName",A$1="SpaceNames",A$1="Priors",A$1="ResourceNames",A$1="Status",A$1="TypeNames",A$1="ComponentNames",ISNUMBER(SEARCH("Unit",A$1)),ISNUMBER(SEARCH("Supplier",A$1)),ISNUMBER(SEARCH("RealisingElement",A$1)),ISNUMBER(SEARCH("ComponentName",A$1)),ISNUMBER(SEARCH("SheetName",A$1)),ISNUMBER(SEARCH("RowName",A$1)),ISNUMBER(SEARCH("ChildName",A$1)),ISNUMBER(SEARCH("ParentName",A$1))))</formula>
    </cfRule>
    <cfRule type="expression" dxfId="321" priority="1">
      <formula>AND(OR(A$1="SiteName",A$1="ProjectName",A$1="Name",A$1="Description",A$1="Mitigation",A$1="InstallationDate",A$1="WarrantyStartDate",A$1="CreatedOn",A$1="Directory",A$1="File",A$1="Value",A$1="Duration",A$1="Frequency",A$1="Start",A$1="ModelNumber",A$1="WarrantyDurationParts",A$1="WarrantyDurationLabor",A$1="NominalLength",A$1="NominalWidth",A$1="NominalHeight",A$1="Email",A$1="CreatedOn",A$1="Phone",A$1="Company",A$1="AreaMeasurement",ISNUMBER(SEARCH("Rotation",A$1)),ISNUMBER(SEARCH("Axis",A$1))))</formula>
    </cfRule>
    <cfRule type="expression" dxfId="320" priority="1">
      <formula>AND(OR(LEFT(A$1,3)="Ext",ISNUMBER(SEARCH("Ext",A$1))))</formula>
    </cfRule>
  </conditionalFormatting>
  <dataValidations count="8">
    <dataValidation type="list" allowBlank="1" showInputMessage="1" showErrorMessage="1" promptTitle="Contact" prompt="This is a drop down list that refers to the Contacts Tab Column A:A" sqref="B1:B1048576" xr:uid="{00000000-0002-0000-0E00-000000000000}">
      <formula1>Contact.Name</formula1>
    </dataValidation>
    <dataValidation type="list" allowBlank="1" showInputMessage="1" showErrorMessage="1" promptTitle="Category Classification" prompt="The extended classification(s) that the user associated to this item. Codes and descriptions are separated by colon ( : ) .Where more than one classification is assigned to an object it is separated by semi-colon ( ; )" sqref="D1:D1048576" xr:uid="{00000000-0002-0000-0E00-000001000000}">
      <formula1>INDIRECT("PEnum_"&amp;SheetName&amp;"_"&amp;INDIRECT(ADDRESS(1,COLUMN(D$1))))</formula1>
    </dataValidation>
    <dataValidation type="list" allowBlank="1" showInputMessage="1" showErrorMessage="1" promptTitle="Impact Stage" prompt="Impact Stage as expressed in CEN TC 350 Life Cycle Stage boundaries." sqref="E1:E1048576" xr:uid="{00000000-0002-0000-0E00-000002000000}">
      <formula1>INDIRECT("PEnum_"&amp;SheetName&amp;"_"&amp;INDIRECT(ADDRESS(1,COLUMN(E$1))))</formula1>
    </dataValidation>
    <dataValidation type="list" allowBlank="1" showInputMessage="1" showErrorMessage="1" sqref="F1:F1048576" xr:uid="{00000000-0002-0000-0E00-000003000000}">
      <formula1>PEnum__SheetName</formula1>
    </dataValidation>
    <dataValidation type="list" allowBlank="1" showInputMessage="1" showErrorMessage="1" promptTitle="Reference" prompt="In combination with the cell to the left, select the entity and item that this record relates to." sqref="G1:G1048576" xr:uid="{00000000-0002-0000-0E00-000004000000}">
      <formula1>INDIRECT(F1&amp;".Name")</formula1>
    </dataValidation>
    <dataValidation type="list" allowBlank="1" showInputMessage="1" showErrorMessage="1" sqref="I1:I1048576" xr:uid="{00000000-0002-0000-0E00-000005000000}">
      <formula1>PEnum__Units_Impact</formula1>
    </dataValidation>
    <dataValidation type="list" allowBlank="1" showInputMessage="1" sqref="M1:M1048576" xr:uid="{00000000-0002-0000-0E00-000006000000}">
      <formula1>PEnum_Meta_Category_Systems</formula1>
    </dataValidation>
    <dataValidation type="list" allowBlank="1" showInputMessage="1" showErrorMessage="1" promptTitle="ExtObject" prompt="This is the class of object according to the external system that exported the file. This could either be the systems native object classes or its mapped IfcClass." sqref="N1:N1048576" xr:uid="{00000000-0002-0000-0E00-000007000000}">
      <formula1>INDIRECT("PEnum_"&amp;SheetName&amp;"_"&amp;INDIRECT(ADDRESS(1,COLUMN(N$1))))</formula1>
    </dataValidation>
  </dataValidations>
  <hyperlinks>
    <hyperlink ref="B1" location="Contact.Name" display="Contact.Name" xr:uid="{00000000-0004-0000-0E00-000000000000}"/>
    <hyperlink ref="D1" location="PEnum_Impact_Category" display="PEnum_Impact_Category" xr:uid="{00000000-0004-0000-0E00-000001000000}"/>
    <hyperlink ref="E1" location="PEnum_Impact_Stage" display="PEnum_Impact_Stage" xr:uid="{00000000-0004-0000-0E00-000002000000}"/>
    <hyperlink ref="F1" location="PEnum__SheetName" display="PEnum__SheetName" xr:uid="{00000000-0004-0000-0E00-000003000000}"/>
    <hyperlink ref="G1" location="Component.Name" display="Component.Name" xr:uid="{00000000-0004-0000-0E00-000004000000}"/>
    <hyperlink ref="I1" location="PEnum__Units_Impact" display="PEnum__Units_Impact" xr:uid="{00000000-0004-0000-0E00-000005000000}"/>
    <hyperlink ref="M1" location="PEnum_Meta_Category_Systems" display="PEnum_Meta_Category_Systems" xr:uid="{00000000-0004-0000-0E00-000006000000}"/>
    <hyperlink ref="N1" location="PEnum_Impact_ExtObject" display="PEnum_Impact_ExtObject" xr:uid="{00000000-0004-0000-0E00-000007000000}"/>
  </hyperlinks>
  <pageMargins left="0.75" right="0.75" top="1" bottom="1" header="0.5" footer="0.5"/>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8"/>
  </sheetPr>
  <dimension ref="A1:O2"/>
  <sheetViews>
    <sheetView workbookViewId="0">
      <selection activeCell="H3" sqref="H3"/>
    </sheetView>
  </sheetViews>
  <sheetFormatPr defaultColWidth="5.5546875" defaultRowHeight="15" customHeight="1" x14ac:dyDescent="0.3"/>
  <cols>
    <col min="1" max="2" width="5.5546875" style="18"/>
    <col min="3" max="3" width="5.5546875" style="2"/>
    <col min="4" max="7" width="5.5546875" style="18"/>
    <col min="8" max="8" width="33.109375" style="18" customWidth="1"/>
    <col min="9" max="15" width="5.5546875" style="18"/>
  </cols>
  <sheetData>
    <row r="1" spans="1:15" s="19" customFormat="1" ht="64.5" customHeight="1" x14ac:dyDescent="0.3">
      <c r="A1" s="19" t="s">
        <v>120</v>
      </c>
      <c r="B1" s="19" t="s">
        <v>95</v>
      </c>
      <c r="C1" s="21" t="s">
        <v>96</v>
      </c>
      <c r="D1" s="19" t="s">
        <v>97</v>
      </c>
      <c r="E1" s="19" t="s">
        <v>450</v>
      </c>
      <c r="F1" s="19" t="s">
        <v>441</v>
      </c>
      <c r="G1" s="19" t="s">
        <v>399</v>
      </c>
      <c r="H1" s="19" t="s">
        <v>442</v>
      </c>
      <c r="I1" s="19" t="s">
        <v>451</v>
      </c>
      <c r="J1" s="19" t="s">
        <v>452</v>
      </c>
      <c r="K1" s="19" t="s">
        <v>100</v>
      </c>
      <c r="L1" s="19" t="s">
        <v>101</v>
      </c>
      <c r="M1" s="19" t="s">
        <v>102</v>
      </c>
      <c r="N1" s="19" t="s">
        <v>137</v>
      </c>
      <c r="O1" s="19" t="s">
        <v>453</v>
      </c>
    </row>
    <row r="2" spans="1:15" ht="15.75" customHeight="1" x14ac:dyDescent="0.3">
      <c r="A2" s="27" t="s">
        <v>454</v>
      </c>
      <c r="B2" s="18" t="s">
        <v>119</v>
      </c>
      <c r="C2" s="2" t="s">
        <v>114</v>
      </c>
      <c r="D2" s="18" t="s">
        <v>115</v>
      </c>
      <c r="E2" s="18" t="s">
        <v>115</v>
      </c>
      <c r="F2" s="18" t="s">
        <v>115</v>
      </c>
      <c r="G2" s="18" t="s">
        <v>39</v>
      </c>
      <c r="H2" s="18" t="s">
        <v>377</v>
      </c>
      <c r="I2" s="18" t="s">
        <v>115</v>
      </c>
      <c r="J2" s="18" t="s">
        <v>115</v>
      </c>
      <c r="K2" s="18" t="s">
        <v>115</v>
      </c>
      <c r="L2" s="18" t="s">
        <v>115</v>
      </c>
      <c r="M2" s="18" t="s">
        <v>115</v>
      </c>
      <c r="N2" s="18" t="s">
        <v>115</v>
      </c>
      <c r="O2" s="28" t="s">
        <v>115</v>
      </c>
    </row>
  </sheetData>
  <conditionalFormatting sqref="A1:XFD1">
    <cfRule type="expression" dxfId="300" priority="0">
      <formula>AND(ROW()=1,A$1&lt;&gt;"")</formula>
    </cfRule>
    <cfRule type="expression" dxfId="299" priority="0">
      <formula>AND(ROW()=1,OR(A$1="ExtObject",A$1="ExtSystem"))</formula>
    </cfRule>
    <cfRule type="expression" dxfId="298" priority="0">
      <formula>AND(OR(A$1="Category",A$1="CreatedBy",A$1="CreatedBy",A$1="Category",A$1="Chance",A$1="Owner",A$1="Risk",A$1="Impact",A$1="AssetType",A$1="Manufacturer",A$1="WarrantyGuarantorParts",A$1="Stage",A$1="ApprovedBy",A$1="WarrantyGuarantorLabor",A$1="Finish",A$1="Material",A$1="Constituents",A$1="FloorName",A$1="SpaceNames",A$1="Priors",A$1="ResourceNames",A$1="Status",A$1="TypeNames",A$1="ComponentNames",ISNUMBER(SEARCH("Unit",A$1)),ISNUMBER(SEARCH("Supplier",A$1)),ISNUMBER(SEARCH("RealisingElement",A$1)),ISNUMBER(SEARCH("ComponentName",A$1)),ISNUMBER(SEARCH("SheetName",A$1)),ISNUMBER(SEARCH("RowName",A$1)),ISNUMBER(SEARCH("ChildName",A$1)),ISNUMBER(SEARCH("ParentName",A$1))))</formula>
    </cfRule>
  </conditionalFormatting>
  <conditionalFormatting sqref="A2:XFD1048564">
    <cfRule type="expression" dxfId="297" priority="1">
      <formula>AND(OR(A$1="Category",A$1="CreatedBy",A$1="CreatedBy",A$1="Category",A$1="Chance",A$1="Owner",A$1="Risk",A$1="Impact",A$1="AssetType",A$1="Manufacturer",A$1="WarrantyGuarantorParts",A$1="Stage",A$1="ApprovedBy",A$1="WarrantyGuarantorLabor",A$1="Finish",A$1="Material",A$1="Constituents",A$1="FloorName",A$1="SpaceNames",A$1="Priors",A$1="ResourceNames",A$1="Status",A$1="TypeNames",A$1="ComponentNames",ISNUMBER(SEARCH("Unit",A$1)),ISNUMBER(SEARCH("Supplier",A$1)),ISNUMBER(SEARCH("RealisingElement",A$1)),ISNUMBER(SEARCH("ComponentName",A$1)),ISNUMBER(SEARCH("SheetName",A$1)),ISNUMBER(SEARCH("RowName",A$1)),ISNUMBER(SEARCH("ChildName",A$1)),ISNUMBER(SEARCH("ParentName",A$1))))</formula>
    </cfRule>
    <cfRule type="expression" dxfId="296" priority="1">
      <formula>AND(OR(A$1="SiteName",A$1="ProjectName",A$1="Name",A$1="Description",A$1="Mitigation",A$1="InstallationDate",A$1="WarrantyStartDate",A$1="CreatedOn",A$1="Directory",A$1="File",A$1="Value",A$1="Duration",A$1="Frequency",A$1="Start",A$1="ModelNumber",A$1="WarrantyDurationParts",A$1="WarrantyDurationLabor",A$1="NominalLength",A$1="NominalWidth",A$1="NominalHeight",A$1="Email",A$1="CreatedOn",A$1="Phone",A$1="Company",A$1="AreaMeasurement",ISNUMBER(SEARCH("Rotation",A$1)),ISNUMBER(SEARCH("Axis",A$1))))</formula>
    </cfRule>
    <cfRule type="expression" dxfId="295" priority="1">
      <formula>AND(OR(LEFT(A$1,3)="Ext",ISNUMBER(SEARCH("Ext",A$1))))</formula>
    </cfRule>
  </conditionalFormatting>
  <dataValidations count="10">
    <dataValidation allowBlank="1" showInputMessage="1" showErrorMessage="1" promptTitle="Name" prompt="This field must be unique" sqref="A1:A1048576" xr:uid="{00000000-0002-0000-0F00-000000000000}"/>
    <dataValidation type="list" allowBlank="1" showInputMessage="1" showErrorMessage="1" promptTitle="Contact" prompt="This is a drop down list that refers to the Contacts Tab Column A:A" sqref="B1:B1048576" xr:uid="{00000000-0002-0000-0F00-000001000000}">
      <formula1>Contact.Name</formula1>
    </dataValidation>
    <dataValidation allowBlank="1" showInputMessage="1" showErrorMessage="1" promptTitle="CreatedOn" prompt="This is the date the row entry was entered on. It must be in the format yyyy-mm-ddThh:mm:ss.000. (The T must be included to separate the date and time)" sqref="C1:C1048576" xr:uid="{00000000-0002-0000-0F00-000002000000}"/>
    <dataValidation type="list" allowBlank="1" showInputMessage="1" showErrorMessage="1" promptTitle="Category Classification" prompt="The extended classification(s) that the user associated to this item. Codes and descriptions are separated by colon ( : ) .Where more than one classification is assigned to an object it is separated by semi-colon ( ; )" sqref="D1:D1048576" xr:uid="{00000000-0002-0000-0F00-000003000000}">
      <formula1>INDIRECT("PEnum_"&amp;SheetName&amp;"_"&amp;INDIRECT(ADDRESS(1,COLUMN(D$1))))</formula1>
    </dataValidation>
    <dataValidation type="list" allowBlank="1" showInputMessage="1" showErrorMessage="1" sqref="E1:E1048576" xr:uid="{00000000-0002-0000-0F00-000004000000}">
      <formula1>PEnum_Document_ApprovalBy</formula1>
    </dataValidation>
    <dataValidation type="list" allowBlank="1" showInputMessage="1" showErrorMessage="1" sqref="F1:F1048576" xr:uid="{00000000-0002-0000-0F00-000005000000}">
      <formula1>PEnum_Document_Stage</formula1>
    </dataValidation>
    <dataValidation type="list" allowBlank="1" showInputMessage="1" showErrorMessage="1" sqref="G1:G1048576" xr:uid="{00000000-0002-0000-0F00-000006000000}">
      <formula1>PEnum__SheetName</formula1>
    </dataValidation>
    <dataValidation type="list" allowBlank="1" showInputMessage="1" showErrorMessage="1" promptTitle="Reference" prompt="In combination with the cell to the left, select the entity and item that this record relates to." sqref="H1:H1048576" xr:uid="{00000000-0002-0000-0F00-000007000000}">
      <formula1>INDIRECT($G1&amp;".Name")</formula1>
    </dataValidation>
    <dataValidation type="list" allowBlank="1" showInputMessage="1" sqref="K1:K1048576" xr:uid="{00000000-0002-0000-0F00-000008000000}">
      <formula1>PEnum_Meta_Category_Systems</formula1>
    </dataValidation>
    <dataValidation type="list" allowBlank="1" showInputMessage="1" showErrorMessage="1" promptTitle="ExtObject" prompt="This is the class of object according to the external system that exported the file. This could either be the systems native object classes or its mapped IfcClass." sqref="L1:L1048576" xr:uid="{00000000-0002-0000-0F00-000009000000}">
      <formula1>INDIRECT("PEnum_"&amp;SheetName&amp;"_"&amp;INDIRECT(ADDRESS(1,COLUMN(L$1))))</formula1>
    </dataValidation>
  </dataValidations>
  <hyperlinks>
    <hyperlink ref="B1" location="Contact.Name" display="Contact.Name" xr:uid="{00000000-0004-0000-0F00-000000000000}"/>
    <hyperlink ref="D1" location="PEnum_Document_Category" display="PEnum_Document_Category" xr:uid="{00000000-0004-0000-0F00-000001000000}"/>
    <hyperlink ref="E1" location="PEnum_Document_ApprovalBy" display="PEnum_Document_ApprovalBy" xr:uid="{00000000-0004-0000-0F00-000002000000}"/>
    <hyperlink ref="F1" location="PEnum_Document_Stage" display="PEnum_Document_Stage" xr:uid="{00000000-0004-0000-0F00-000003000000}"/>
    <hyperlink ref="G1" location="PEnum__SheetName" display="PEnum__SheetName" xr:uid="{00000000-0004-0000-0F00-000004000000}"/>
    <hyperlink ref="H1" location="Type.Name" display="Type.Name" xr:uid="{00000000-0004-0000-0F00-000005000000}"/>
    <hyperlink ref="K1" location="PEnum_Meta_Category_Systems" display="PEnum_Meta_Category_Systems" xr:uid="{00000000-0004-0000-0F00-000006000000}"/>
    <hyperlink ref="L1" location="PEnum_Document_ExtObject" display="PEnum_Document_ExtObject" xr:uid="{00000000-0004-0000-0F00-000007000000}"/>
  </hyperlinks>
  <pageMargins left="0.75" right="0.75" top="1" bottom="1" header="0.5" footer="0.5"/>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43"/>
  </sheetPr>
  <dimension ref="A1:M2647"/>
  <sheetViews>
    <sheetView workbookViewId="0">
      <selection activeCell="A2" sqref="A2"/>
    </sheetView>
  </sheetViews>
  <sheetFormatPr defaultColWidth="5.5546875" defaultRowHeight="15" customHeight="1" x14ac:dyDescent="0.3"/>
  <cols>
    <col min="1" max="1" width="17.5546875" style="18" customWidth="1"/>
    <col min="2" max="2" width="15.109375" style="18" bestFit="1" customWidth="1"/>
    <col min="3" max="3" width="18.6640625" style="2" bestFit="1" customWidth="1"/>
    <col min="4" max="4" width="11.44140625" style="18" bestFit="1" customWidth="1"/>
    <col min="5" max="5" width="7.77734375" style="18" bestFit="1" customWidth="1"/>
    <col min="6" max="6" width="46.88671875" style="18" bestFit="1" customWidth="1"/>
    <col min="7" max="7" width="21" style="18" bestFit="1" customWidth="1"/>
    <col min="8" max="8" width="23.109375" style="18" bestFit="1" customWidth="1"/>
    <col min="9" max="9" width="7.77734375" style="18" bestFit="1" customWidth="1"/>
    <col min="10" max="10" width="25.5546875" style="18" bestFit="1" customWidth="1"/>
    <col min="11" max="11" width="38.6640625" style="18" bestFit="1" customWidth="1"/>
    <col min="12" max="13" width="17.5546875" style="18" customWidth="1"/>
  </cols>
  <sheetData>
    <row r="1" spans="1:13" s="19" customFormat="1" ht="55.2" customHeight="1" x14ac:dyDescent="0.3">
      <c r="A1" s="19" t="s">
        <v>120</v>
      </c>
      <c r="B1" s="19" t="s">
        <v>95</v>
      </c>
      <c r="C1" s="21" t="s">
        <v>96</v>
      </c>
      <c r="D1" s="19" t="s">
        <v>97</v>
      </c>
      <c r="E1" s="19" t="s">
        <v>399</v>
      </c>
      <c r="F1" s="19" t="s">
        <v>442</v>
      </c>
      <c r="G1" s="19" t="s">
        <v>443</v>
      </c>
      <c r="H1" s="19" t="s">
        <v>455</v>
      </c>
      <c r="I1" s="19" t="s">
        <v>100</v>
      </c>
      <c r="J1" s="19" t="s">
        <v>101</v>
      </c>
      <c r="K1" s="19" t="s">
        <v>102</v>
      </c>
      <c r="L1" s="19" t="s">
        <v>137</v>
      </c>
      <c r="M1" s="19" t="s">
        <v>456</v>
      </c>
    </row>
    <row r="2" spans="1:13" ht="15" customHeight="1" x14ac:dyDescent="0.3">
      <c r="A2" s="3" t="s">
        <v>457</v>
      </c>
      <c r="B2" s="4" t="s">
        <v>113</v>
      </c>
      <c r="C2" s="9" t="s">
        <v>114</v>
      </c>
      <c r="D2" s="4" t="s">
        <v>458</v>
      </c>
      <c r="E2" s="4" t="s">
        <v>39</v>
      </c>
      <c r="F2" s="34" t="s">
        <v>251</v>
      </c>
      <c r="G2" s="35">
        <v>30</v>
      </c>
      <c r="H2" s="3" t="s">
        <v>459</v>
      </c>
      <c r="I2" s="36" t="s">
        <v>1</v>
      </c>
      <c r="J2" s="36" t="s">
        <v>460</v>
      </c>
      <c r="K2" s="36" t="str">
        <f t="shared" ref="K2:K65" ca="1" si="0">_GuidQuasiHexGenerator</f>
        <v>2AE64E70-E343-E773-8575-40569A2706A0</v>
      </c>
      <c r="L2" s="37" t="s">
        <v>461</v>
      </c>
      <c r="M2" s="37" t="s">
        <v>115</v>
      </c>
    </row>
    <row r="3" spans="1:13" ht="15" customHeight="1" x14ac:dyDescent="0.3">
      <c r="A3" s="3" t="s">
        <v>457</v>
      </c>
      <c r="B3" s="4" t="s">
        <v>113</v>
      </c>
      <c r="C3" s="9" t="s">
        <v>114</v>
      </c>
      <c r="D3" s="4" t="s">
        <v>458</v>
      </c>
      <c r="E3" s="4" t="s">
        <v>39</v>
      </c>
      <c r="F3" s="34" t="s">
        <v>254</v>
      </c>
      <c r="G3" s="35">
        <v>60</v>
      </c>
      <c r="H3" s="3" t="s">
        <v>459</v>
      </c>
      <c r="I3" s="36" t="s">
        <v>1</v>
      </c>
      <c r="J3" s="36" t="s">
        <v>460</v>
      </c>
      <c r="K3" s="36" t="str">
        <f t="shared" ca="1" si="0"/>
        <v>DD0342FE-A06C-0D9D-8F2C-4D74416128C3</v>
      </c>
      <c r="L3" s="37" t="s">
        <v>461</v>
      </c>
      <c r="M3" s="37" t="s">
        <v>115</v>
      </c>
    </row>
    <row r="4" spans="1:13" ht="15" customHeight="1" x14ac:dyDescent="0.3">
      <c r="A4" s="3" t="s">
        <v>457</v>
      </c>
      <c r="B4" s="4" t="s">
        <v>113</v>
      </c>
      <c r="C4" s="9" t="s">
        <v>114</v>
      </c>
      <c r="D4" s="4" t="s">
        <v>458</v>
      </c>
      <c r="E4" s="4" t="s">
        <v>39</v>
      </c>
      <c r="F4" s="34" t="s">
        <v>256</v>
      </c>
      <c r="G4" s="35">
        <v>60</v>
      </c>
      <c r="H4" s="3" t="s">
        <v>459</v>
      </c>
      <c r="I4" s="36" t="s">
        <v>1</v>
      </c>
      <c r="J4" s="36" t="s">
        <v>460</v>
      </c>
      <c r="K4" s="36" t="str">
        <f t="shared" ca="1" si="0"/>
        <v>A406181C-00D7-5D6B-D8C5-483D65B5F416</v>
      </c>
      <c r="L4" s="37" t="s">
        <v>461</v>
      </c>
      <c r="M4" s="37" t="s">
        <v>115</v>
      </c>
    </row>
    <row r="5" spans="1:13" ht="15" customHeight="1" x14ac:dyDescent="0.3">
      <c r="A5" s="3" t="s">
        <v>457</v>
      </c>
      <c r="B5" s="4" t="s">
        <v>113</v>
      </c>
      <c r="C5" s="9" t="s">
        <v>114</v>
      </c>
      <c r="D5" s="4" t="s">
        <v>458</v>
      </c>
      <c r="E5" s="4" t="s">
        <v>39</v>
      </c>
      <c r="F5" s="34" t="s">
        <v>258</v>
      </c>
      <c r="G5" s="35">
        <v>50</v>
      </c>
      <c r="H5" s="3" t="s">
        <v>459</v>
      </c>
      <c r="I5" s="36" t="s">
        <v>1</v>
      </c>
      <c r="J5" s="36" t="s">
        <v>460</v>
      </c>
      <c r="K5" s="36" t="str">
        <f t="shared" ca="1" si="0"/>
        <v>2D1E87EB-E2BE-4AB8-4EC1-5BBE2417929A</v>
      </c>
      <c r="L5" s="37" t="s">
        <v>461</v>
      </c>
      <c r="M5" s="37" t="s">
        <v>115</v>
      </c>
    </row>
    <row r="6" spans="1:13" ht="15" customHeight="1" x14ac:dyDescent="0.3">
      <c r="A6" s="3" t="s">
        <v>457</v>
      </c>
      <c r="B6" s="4" t="s">
        <v>113</v>
      </c>
      <c r="C6" s="9" t="s">
        <v>114</v>
      </c>
      <c r="D6" s="4" t="s">
        <v>458</v>
      </c>
      <c r="E6" s="4" t="s">
        <v>39</v>
      </c>
      <c r="F6" s="34" t="s">
        <v>260</v>
      </c>
      <c r="G6" s="35">
        <v>60</v>
      </c>
      <c r="H6" s="3" t="s">
        <v>459</v>
      </c>
      <c r="I6" s="36" t="s">
        <v>1</v>
      </c>
      <c r="J6" s="36" t="s">
        <v>460</v>
      </c>
      <c r="K6" s="36" t="str">
        <f t="shared" ca="1" si="0"/>
        <v>95B636D9-C606-9F43-44B9-7B2A1C6C210C</v>
      </c>
      <c r="L6" s="37" t="s">
        <v>461</v>
      </c>
      <c r="M6" s="37" t="s">
        <v>115</v>
      </c>
    </row>
    <row r="7" spans="1:13" ht="15" customHeight="1" x14ac:dyDescent="0.3">
      <c r="A7" s="3" t="s">
        <v>457</v>
      </c>
      <c r="B7" s="4" t="s">
        <v>113</v>
      </c>
      <c r="C7" s="9" t="s">
        <v>114</v>
      </c>
      <c r="D7" s="4" t="s">
        <v>458</v>
      </c>
      <c r="E7" s="4" t="s">
        <v>39</v>
      </c>
      <c r="F7" s="34" t="s">
        <v>262</v>
      </c>
      <c r="G7" s="35">
        <v>60</v>
      </c>
      <c r="H7" s="3" t="s">
        <v>459</v>
      </c>
      <c r="I7" s="36" t="s">
        <v>1</v>
      </c>
      <c r="J7" s="36" t="s">
        <v>460</v>
      </c>
      <c r="K7" s="36" t="str">
        <f t="shared" ca="1" si="0"/>
        <v>BFF01C4B-CC50-8CD7-85C5-37D2D027EEA7</v>
      </c>
      <c r="L7" s="37" t="s">
        <v>461</v>
      </c>
      <c r="M7" s="37" t="s">
        <v>115</v>
      </c>
    </row>
    <row r="8" spans="1:13" ht="15" customHeight="1" x14ac:dyDescent="0.3">
      <c r="A8" s="3" t="s">
        <v>457</v>
      </c>
      <c r="B8" s="4" t="s">
        <v>113</v>
      </c>
      <c r="C8" s="9" t="s">
        <v>114</v>
      </c>
      <c r="D8" s="4" t="s">
        <v>458</v>
      </c>
      <c r="E8" s="4" t="s">
        <v>39</v>
      </c>
      <c r="F8" s="34" t="s">
        <v>264</v>
      </c>
      <c r="G8" s="35">
        <v>60</v>
      </c>
      <c r="H8" s="3" t="s">
        <v>459</v>
      </c>
      <c r="I8" s="36" t="s">
        <v>1</v>
      </c>
      <c r="J8" s="36" t="s">
        <v>460</v>
      </c>
      <c r="K8" s="36" t="str">
        <f t="shared" ca="1" si="0"/>
        <v>D8610039-E01C-25EC-75A7-5E96DD81A999</v>
      </c>
      <c r="L8" s="37" t="s">
        <v>461</v>
      </c>
      <c r="M8" s="37" t="s">
        <v>115</v>
      </c>
    </row>
    <row r="9" spans="1:13" ht="15" customHeight="1" x14ac:dyDescent="0.3">
      <c r="A9" s="3" t="s">
        <v>457</v>
      </c>
      <c r="B9" s="4" t="s">
        <v>113</v>
      </c>
      <c r="C9" s="9" t="s">
        <v>114</v>
      </c>
      <c r="D9" s="4" t="s">
        <v>458</v>
      </c>
      <c r="E9" s="4" t="s">
        <v>39</v>
      </c>
      <c r="F9" s="34" t="s">
        <v>266</v>
      </c>
      <c r="G9" s="35">
        <v>60</v>
      </c>
      <c r="H9" s="3" t="s">
        <v>459</v>
      </c>
      <c r="I9" s="36" t="s">
        <v>1</v>
      </c>
      <c r="J9" s="36" t="s">
        <v>460</v>
      </c>
      <c r="K9" s="36" t="str">
        <f t="shared" ca="1" si="0"/>
        <v>73349DE5-AF07-F780-77EB-B0F7E0B44AC9</v>
      </c>
      <c r="L9" s="37" t="s">
        <v>461</v>
      </c>
      <c r="M9" s="37" t="s">
        <v>115</v>
      </c>
    </row>
    <row r="10" spans="1:13" ht="15" customHeight="1" x14ac:dyDescent="0.3">
      <c r="A10" s="3" t="s">
        <v>457</v>
      </c>
      <c r="B10" s="4" t="s">
        <v>113</v>
      </c>
      <c r="C10" s="9" t="s">
        <v>114</v>
      </c>
      <c r="D10" s="4" t="s">
        <v>458</v>
      </c>
      <c r="E10" s="4" t="s">
        <v>39</v>
      </c>
      <c r="F10" s="34" t="s">
        <v>268</v>
      </c>
      <c r="G10" s="35">
        <v>60</v>
      </c>
      <c r="H10" s="3" t="s">
        <v>459</v>
      </c>
      <c r="I10" s="36" t="s">
        <v>1</v>
      </c>
      <c r="J10" s="36" t="s">
        <v>460</v>
      </c>
      <c r="K10" s="36" t="str">
        <f t="shared" ca="1" si="0"/>
        <v>C3FBF9F5-AE82-2710-0013-DFBA12F37D6D</v>
      </c>
      <c r="L10" s="37" t="s">
        <v>461</v>
      </c>
      <c r="M10" s="37" t="s">
        <v>115</v>
      </c>
    </row>
    <row r="11" spans="1:13" ht="15" customHeight="1" x14ac:dyDescent="0.3">
      <c r="A11" s="3" t="s">
        <v>457</v>
      </c>
      <c r="B11" s="4" t="s">
        <v>113</v>
      </c>
      <c r="C11" s="9" t="s">
        <v>114</v>
      </c>
      <c r="D11" s="4" t="s">
        <v>458</v>
      </c>
      <c r="E11" s="4" t="s">
        <v>39</v>
      </c>
      <c r="F11" s="34" t="s">
        <v>270</v>
      </c>
      <c r="G11" s="35">
        <v>60</v>
      </c>
      <c r="H11" s="3" t="s">
        <v>459</v>
      </c>
      <c r="I11" s="36" t="s">
        <v>1</v>
      </c>
      <c r="J11" s="36" t="s">
        <v>460</v>
      </c>
      <c r="K11" s="36" t="str">
        <f t="shared" ca="1" si="0"/>
        <v>888E6934-3557-7A16-EA14-ECE531F959A4</v>
      </c>
      <c r="L11" s="37" t="s">
        <v>461</v>
      </c>
      <c r="M11" s="37" t="s">
        <v>115</v>
      </c>
    </row>
    <row r="12" spans="1:13" ht="15" customHeight="1" x14ac:dyDescent="0.3">
      <c r="A12" s="3" t="s">
        <v>457</v>
      </c>
      <c r="B12" s="4" t="s">
        <v>113</v>
      </c>
      <c r="C12" s="9" t="s">
        <v>114</v>
      </c>
      <c r="D12" s="4" t="s">
        <v>458</v>
      </c>
      <c r="E12" s="4" t="s">
        <v>39</v>
      </c>
      <c r="F12" s="34" t="s">
        <v>272</v>
      </c>
      <c r="G12" s="35">
        <v>60</v>
      </c>
      <c r="H12" s="3" t="s">
        <v>459</v>
      </c>
      <c r="I12" s="36" t="s">
        <v>1</v>
      </c>
      <c r="J12" s="36" t="s">
        <v>460</v>
      </c>
      <c r="K12" s="36" t="str">
        <f t="shared" ca="1" si="0"/>
        <v>6231C162-0088-7DE7-AF09-BC147321119F</v>
      </c>
      <c r="L12" s="37" t="s">
        <v>461</v>
      </c>
      <c r="M12" s="37" t="s">
        <v>115</v>
      </c>
    </row>
    <row r="13" spans="1:13" ht="15" customHeight="1" x14ac:dyDescent="0.3">
      <c r="A13" s="3" t="s">
        <v>457</v>
      </c>
      <c r="B13" s="4" t="s">
        <v>113</v>
      </c>
      <c r="C13" s="9" t="s">
        <v>114</v>
      </c>
      <c r="D13" s="4" t="s">
        <v>458</v>
      </c>
      <c r="E13" s="4" t="s">
        <v>39</v>
      </c>
      <c r="F13" s="34" t="s">
        <v>274</v>
      </c>
      <c r="G13" s="35">
        <v>60</v>
      </c>
      <c r="H13" s="3" t="s">
        <v>459</v>
      </c>
      <c r="I13" s="36" t="s">
        <v>1</v>
      </c>
      <c r="J13" s="36" t="s">
        <v>460</v>
      </c>
      <c r="K13" s="36" t="str">
        <f t="shared" ca="1" si="0"/>
        <v>A0BEE54F-6437-8735-F5AD-0FDF4C20F6F1</v>
      </c>
      <c r="L13" s="37" t="s">
        <v>461</v>
      </c>
      <c r="M13" s="37" t="s">
        <v>115</v>
      </c>
    </row>
    <row r="14" spans="1:13" ht="15" customHeight="1" x14ac:dyDescent="0.3">
      <c r="A14" s="3" t="s">
        <v>457</v>
      </c>
      <c r="B14" s="4" t="s">
        <v>113</v>
      </c>
      <c r="C14" s="9" t="s">
        <v>114</v>
      </c>
      <c r="D14" s="4" t="s">
        <v>458</v>
      </c>
      <c r="E14" s="4" t="s">
        <v>39</v>
      </c>
      <c r="F14" s="34" t="s">
        <v>276</v>
      </c>
      <c r="G14" s="35">
        <v>60</v>
      </c>
      <c r="H14" s="3" t="s">
        <v>459</v>
      </c>
      <c r="I14" s="36" t="s">
        <v>1</v>
      </c>
      <c r="J14" s="36" t="s">
        <v>460</v>
      </c>
      <c r="K14" s="36" t="str">
        <f t="shared" ca="1" si="0"/>
        <v>00E67123-BDC7-7D29-3998-0603354319D3</v>
      </c>
      <c r="L14" s="37" t="s">
        <v>461</v>
      </c>
      <c r="M14" s="37" t="s">
        <v>115</v>
      </c>
    </row>
    <row r="15" spans="1:13" ht="15" customHeight="1" x14ac:dyDescent="0.3">
      <c r="A15" s="3" t="s">
        <v>457</v>
      </c>
      <c r="B15" s="4" t="s">
        <v>113</v>
      </c>
      <c r="C15" s="9" t="s">
        <v>114</v>
      </c>
      <c r="D15" s="4" t="s">
        <v>458</v>
      </c>
      <c r="E15" s="4" t="s">
        <v>39</v>
      </c>
      <c r="F15" s="34" t="s">
        <v>278</v>
      </c>
      <c r="G15" s="35">
        <v>60</v>
      </c>
      <c r="H15" s="3" t="s">
        <v>459</v>
      </c>
      <c r="I15" s="36" t="s">
        <v>1</v>
      </c>
      <c r="J15" s="36" t="s">
        <v>460</v>
      </c>
      <c r="K15" s="36" t="str">
        <f t="shared" ca="1" si="0"/>
        <v>81A3CFCE-56D9-4FA0-8E62-8119F2EA8C75</v>
      </c>
      <c r="L15" s="37" t="s">
        <v>461</v>
      </c>
      <c r="M15" s="37" t="s">
        <v>115</v>
      </c>
    </row>
    <row r="16" spans="1:13" ht="15" customHeight="1" x14ac:dyDescent="0.3">
      <c r="A16" s="3" t="s">
        <v>457</v>
      </c>
      <c r="B16" s="4" t="s">
        <v>113</v>
      </c>
      <c r="C16" s="9" t="s">
        <v>114</v>
      </c>
      <c r="D16" s="4" t="s">
        <v>458</v>
      </c>
      <c r="E16" s="4" t="s">
        <v>39</v>
      </c>
      <c r="F16" s="34" t="s">
        <v>280</v>
      </c>
      <c r="G16" s="35">
        <v>60</v>
      </c>
      <c r="H16" s="3" t="s">
        <v>459</v>
      </c>
      <c r="I16" s="36" t="s">
        <v>1</v>
      </c>
      <c r="J16" s="36" t="s">
        <v>460</v>
      </c>
      <c r="K16" s="36" t="str">
        <f t="shared" ca="1" si="0"/>
        <v>8F447A98-A790-CEAE-CE78-CFF3DE43076E</v>
      </c>
      <c r="L16" s="37" t="s">
        <v>461</v>
      </c>
      <c r="M16" s="37" t="s">
        <v>115</v>
      </c>
    </row>
    <row r="17" spans="1:13" ht="15" customHeight="1" x14ac:dyDescent="0.3">
      <c r="A17" s="3" t="s">
        <v>457</v>
      </c>
      <c r="B17" s="4" t="s">
        <v>113</v>
      </c>
      <c r="C17" s="9" t="s">
        <v>114</v>
      </c>
      <c r="D17" s="4" t="s">
        <v>458</v>
      </c>
      <c r="E17" s="4" t="s">
        <v>39</v>
      </c>
      <c r="F17" s="34" t="s">
        <v>282</v>
      </c>
      <c r="G17" s="35">
        <v>60</v>
      </c>
      <c r="H17" s="3" t="s">
        <v>459</v>
      </c>
      <c r="I17" s="36" t="s">
        <v>1</v>
      </c>
      <c r="J17" s="36" t="s">
        <v>460</v>
      </c>
      <c r="K17" s="36" t="str">
        <f t="shared" ca="1" si="0"/>
        <v>7507DF17-0FF2-9B65-B2C1-8D5DDD2D49EA</v>
      </c>
      <c r="L17" s="37" t="s">
        <v>461</v>
      </c>
      <c r="M17" s="37" t="s">
        <v>115</v>
      </c>
    </row>
    <row r="18" spans="1:13" ht="15" customHeight="1" x14ac:dyDescent="0.3">
      <c r="A18" s="3" t="s">
        <v>457</v>
      </c>
      <c r="B18" s="4" t="s">
        <v>113</v>
      </c>
      <c r="C18" s="9" t="s">
        <v>114</v>
      </c>
      <c r="D18" s="4" t="s">
        <v>458</v>
      </c>
      <c r="E18" s="4" t="s">
        <v>39</v>
      </c>
      <c r="F18" s="34" t="s">
        <v>284</v>
      </c>
      <c r="G18" s="35">
        <v>60</v>
      </c>
      <c r="H18" s="3" t="s">
        <v>459</v>
      </c>
      <c r="I18" s="36" t="s">
        <v>1</v>
      </c>
      <c r="J18" s="36" t="s">
        <v>460</v>
      </c>
      <c r="K18" s="36" t="str">
        <f t="shared" ca="1" si="0"/>
        <v>B1DF9EDA-32B4-F3F1-C0A3-FCB3E4D09527</v>
      </c>
      <c r="L18" s="37" t="s">
        <v>461</v>
      </c>
      <c r="M18" s="37" t="s">
        <v>115</v>
      </c>
    </row>
    <row r="19" spans="1:13" ht="15" customHeight="1" x14ac:dyDescent="0.3">
      <c r="A19" s="3" t="s">
        <v>457</v>
      </c>
      <c r="B19" s="4" t="s">
        <v>113</v>
      </c>
      <c r="C19" s="9" t="s">
        <v>114</v>
      </c>
      <c r="D19" s="4" t="s">
        <v>458</v>
      </c>
      <c r="E19" s="4" t="s">
        <v>39</v>
      </c>
      <c r="F19" s="34" t="s">
        <v>286</v>
      </c>
      <c r="G19" s="35">
        <v>60</v>
      </c>
      <c r="H19" s="3" t="s">
        <v>459</v>
      </c>
      <c r="I19" s="36" t="s">
        <v>1</v>
      </c>
      <c r="J19" s="36" t="s">
        <v>460</v>
      </c>
      <c r="K19" s="36" t="str">
        <f t="shared" ca="1" si="0"/>
        <v>FA207F02-F225-7A0A-2948-83CDB8AFC28E</v>
      </c>
      <c r="L19" s="37" t="s">
        <v>461</v>
      </c>
      <c r="M19" s="37" t="s">
        <v>115</v>
      </c>
    </row>
    <row r="20" spans="1:13" ht="15" customHeight="1" x14ac:dyDescent="0.3">
      <c r="A20" s="3" t="s">
        <v>457</v>
      </c>
      <c r="B20" s="4" t="s">
        <v>113</v>
      </c>
      <c r="C20" s="9" t="s">
        <v>114</v>
      </c>
      <c r="D20" s="4" t="s">
        <v>458</v>
      </c>
      <c r="E20" s="4" t="s">
        <v>39</v>
      </c>
      <c r="F20" s="34" t="s">
        <v>288</v>
      </c>
      <c r="G20" s="35">
        <v>60</v>
      </c>
      <c r="H20" s="3" t="s">
        <v>459</v>
      </c>
      <c r="I20" s="36" t="s">
        <v>1</v>
      </c>
      <c r="J20" s="36" t="s">
        <v>460</v>
      </c>
      <c r="K20" s="36" t="str">
        <f t="shared" ca="1" si="0"/>
        <v>C81AD880-93F3-851D-8AA7-D7C6B68A1FC9</v>
      </c>
      <c r="L20" s="37" t="s">
        <v>461</v>
      </c>
      <c r="M20" s="37" t="s">
        <v>115</v>
      </c>
    </row>
    <row r="21" spans="1:13" ht="15" customHeight="1" x14ac:dyDescent="0.3">
      <c r="A21" s="3" t="s">
        <v>457</v>
      </c>
      <c r="B21" s="4" t="s">
        <v>113</v>
      </c>
      <c r="C21" s="9" t="s">
        <v>114</v>
      </c>
      <c r="D21" s="4" t="s">
        <v>458</v>
      </c>
      <c r="E21" s="4" t="s">
        <v>39</v>
      </c>
      <c r="F21" s="34" t="s">
        <v>290</v>
      </c>
      <c r="G21" s="35">
        <v>60</v>
      </c>
      <c r="H21" s="3" t="s">
        <v>459</v>
      </c>
      <c r="I21" s="36" t="s">
        <v>1</v>
      </c>
      <c r="J21" s="36" t="s">
        <v>460</v>
      </c>
      <c r="K21" s="36" t="str">
        <f t="shared" ca="1" si="0"/>
        <v>2E3B3D3B-AB44-C096-85F2-F6CA9E5E6734</v>
      </c>
      <c r="L21" s="37" t="s">
        <v>461</v>
      </c>
      <c r="M21" s="37" t="s">
        <v>115</v>
      </c>
    </row>
    <row r="22" spans="1:13" ht="15" customHeight="1" x14ac:dyDescent="0.3">
      <c r="A22" s="3" t="s">
        <v>457</v>
      </c>
      <c r="B22" s="4" t="s">
        <v>113</v>
      </c>
      <c r="C22" s="9" t="s">
        <v>114</v>
      </c>
      <c r="D22" s="4" t="s">
        <v>458</v>
      </c>
      <c r="E22" s="4" t="s">
        <v>39</v>
      </c>
      <c r="F22" s="34" t="s">
        <v>292</v>
      </c>
      <c r="G22" s="35">
        <v>50</v>
      </c>
      <c r="H22" s="3" t="s">
        <v>459</v>
      </c>
      <c r="I22" s="36" t="s">
        <v>1</v>
      </c>
      <c r="J22" s="36" t="s">
        <v>460</v>
      </c>
      <c r="K22" s="36" t="str">
        <f t="shared" ca="1" si="0"/>
        <v>71EB240A-724E-1FED-352E-9226E0F0494C</v>
      </c>
      <c r="L22" s="37" t="s">
        <v>461</v>
      </c>
      <c r="M22" s="37" t="s">
        <v>115</v>
      </c>
    </row>
    <row r="23" spans="1:13" ht="15" customHeight="1" x14ac:dyDescent="0.3">
      <c r="A23" s="3" t="s">
        <v>457</v>
      </c>
      <c r="B23" s="4" t="s">
        <v>113</v>
      </c>
      <c r="C23" s="9" t="s">
        <v>114</v>
      </c>
      <c r="D23" s="4" t="s">
        <v>458</v>
      </c>
      <c r="E23" s="4" t="s">
        <v>39</v>
      </c>
      <c r="F23" s="34" t="s">
        <v>294</v>
      </c>
      <c r="G23" s="35">
        <v>60</v>
      </c>
      <c r="H23" s="3" t="s">
        <v>459</v>
      </c>
      <c r="I23" s="36" t="s">
        <v>1</v>
      </c>
      <c r="J23" s="36" t="s">
        <v>460</v>
      </c>
      <c r="K23" s="36" t="str">
        <f t="shared" ca="1" si="0"/>
        <v>7344C27D-5567-DC25-87E9-A2520E74672F</v>
      </c>
      <c r="L23" s="37" t="s">
        <v>461</v>
      </c>
      <c r="M23" s="37" t="s">
        <v>115</v>
      </c>
    </row>
    <row r="24" spans="1:13" ht="15" customHeight="1" x14ac:dyDescent="0.3">
      <c r="A24" s="3" t="s">
        <v>457</v>
      </c>
      <c r="B24" s="4" t="s">
        <v>113</v>
      </c>
      <c r="C24" s="9" t="s">
        <v>114</v>
      </c>
      <c r="D24" s="4" t="s">
        <v>458</v>
      </c>
      <c r="E24" s="4" t="s">
        <v>39</v>
      </c>
      <c r="F24" s="34" t="s">
        <v>296</v>
      </c>
      <c r="G24" s="35">
        <v>30</v>
      </c>
      <c r="H24" s="3" t="s">
        <v>459</v>
      </c>
      <c r="I24" s="36" t="s">
        <v>1</v>
      </c>
      <c r="J24" s="36" t="s">
        <v>460</v>
      </c>
      <c r="K24" s="36" t="str">
        <f t="shared" ca="1" si="0"/>
        <v>BA180112-227F-D8BA-4661-E7A0FF58F9FD</v>
      </c>
      <c r="L24" s="37" t="s">
        <v>461</v>
      </c>
      <c r="M24" s="37" t="s">
        <v>115</v>
      </c>
    </row>
    <row r="25" spans="1:13" ht="15" customHeight="1" x14ac:dyDescent="0.3">
      <c r="A25" s="3" t="s">
        <v>457</v>
      </c>
      <c r="B25" s="4" t="s">
        <v>113</v>
      </c>
      <c r="C25" s="9" t="s">
        <v>114</v>
      </c>
      <c r="D25" s="4" t="s">
        <v>458</v>
      </c>
      <c r="E25" s="4" t="s">
        <v>39</v>
      </c>
      <c r="F25" s="34" t="s">
        <v>298</v>
      </c>
      <c r="G25" s="35">
        <v>30</v>
      </c>
      <c r="H25" s="3" t="s">
        <v>459</v>
      </c>
      <c r="I25" s="36" t="s">
        <v>1</v>
      </c>
      <c r="J25" s="36" t="s">
        <v>460</v>
      </c>
      <c r="K25" s="36" t="str">
        <f t="shared" ca="1" si="0"/>
        <v>53075C80-F7C7-8BAD-7FA9-02F534FAE773</v>
      </c>
      <c r="L25" s="37" t="s">
        <v>461</v>
      </c>
      <c r="M25" s="37" t="s">
        <v>115</v>
      </c>
    </row>
    <row r="26" spans="1:13" ht="15" customHeight="1" x14ac:dyDescent="0.3">
      <c r="A26" s="3" t="s">
        <v>457</v>
      </c>
      <c r="B26" s="4" t="s">
        <v>113</v>
      </c>
      <c r="C26" s="9" t="s">
        <v>114</v>
      </c>
      <c r="D26" s="4" t="s">
        <v>458</v>
      </c>
      <c r="E26" s="4" t="s">
        <v>39</v>
      </c>
      <c r="F26" s="34" t="s">
        <v>300</v>
      </c>
      <c r="G26" s="35">
        <v>60</v>
      </c>
      <c r="H26" s="3" t="s">
        <v>459</v>
      </c>
      <c r="I26" s="36" t="s">
        <v>1</v>
      </c>
      <c r="J26" s="36" t="s">
        <v>460</v>
      </c>
      <c r="K26" s="36" t="str">
        <f t="shared" ca="1" si="0"/>
        <v>1018F9FB-2112-1B7E-49F6-9C81967A5C00</v>
      </c>
      <c r="L26" s="37" t="s">
        <v>461</v>
      </c>
      <c r="M26" s="37" t="s">
        <v>115</v>
      </c>
    </row>
    <row r="27" spans="1:13" ht="15" customHeight="1" x14ac:dyDescent="0.3">
      <c r="A27" s="3" t="s">
        <v>457</v>
      </c>
      <c r="B27" s="4" t="s">
        <v>113</v>
      </c>
      <c r="C27" s="9" t="s">
        <v>114</v>
      </c>
      <c r="D27" s="4" t="s">
        <v>458</v>
      </c>
      <c r="E27" s="4" t="s">
        <v>39</v>
      </c>
      <c r="F27" s="34" t="s">
        <v>302</v>
      </c>
      <c r="G27" s="35">
        <v>60</v>
      </c>
      <c r="H27" s="3" t="s">
        <v>459</v>
      </c>
      <c r="I27" s="36" t="s">
        <v>1</v>
      </c>
      <c r="J27" s="36" t="s">
        <v>460</v>
      </c>
      <c r="K27" s="36" t="str">
        <f t="shared" ca="1" si="0"/>
        <v>C711D4F0-8658-E37C-BCC3-F15DFC50490F</v>
      </c>
      <c r="L27" s="37" t="s">
        <v>461</v>
      </c>
      <c r="M27" s="37" t="s">
        <v>115</v>
      </c>
    </row>
    <row r="28" spans="1:13" ht="15" customHeight="1" x14ac:dyDescent="0.3">
      <c r="A28" s="3" t="s">
        <v>457</v>
      </c>
      <c r="B28" s="4" t="s">
        <v>113</v>
      </c>
      <c r="C28" s="9" t="s">
        <v>114</v>
      </c>
      <c r="D28" s="4" t="s">
        <v>458</v>
      </c>
      <c r="E28" s="4" t="s">
        <v>39</v>
      </c>
      <c r="F28" s="34" t="s">
        <v>304</v>
      </c>
      <c r="G28" s="35">
        <v>60</v>
      </c>
      <c r="H28" s="3" t="s">
        <v>459</v>
      </c>
      <c r="I28" s="36" t="s">
        <v>1</v>
      </c>
      <c r="J28" s="36" t="s">
        <v>460</v>
      </c>
      <c r="K28" s="36" t="str">
        <f t="shared" ca="1" si="0"/>
        <v>ECC00A54-11EE-5776-0015-DC0DF1C4F73E</v>
      </c>
      <c r="L28" s="37" t="s">
        <v>461</v>
      </c>
      <c r="M28" s="37" t="s">
        <v>115</v>
      </c>
    </row>
    <row r="29" spans="1:13" ht="15" customHeight="1" x14ac:dyDescent="0.3">
      <c r="A29" s="3" t="s">
        <v>457</v>
      </c>
      <c r="B29" s="4" t="s">
        <v>113</v>
      </c>
      <c r="C29" s="9" t="s">
        <v>114</v>
      </c>
      <c r="D29" s="4" t="s">
        <v>458</v>
      </c>
      <c r="E29" s="4" t="s">
        <v>39</v>
      </c>
      <c r="F29" s="34" t="s">
        <v>306</v>
      </c>
      <c r="G29" s="35">
        <v>60</v>
      </c>
      <c r="H29" s="3" t="s">
        <v>459</v>
      </c>
      <c r="I29" s="36" t="s">
        <v>1</v>
      </c>
      <c r="J29" s="36" t="s">
        <v>460</v>
      </c>
      <c r="K29" s="36" t="str">
        <f t="shared" ca="1" si="0"/>
        <v>EFA12AC5-EBB3-1D01-5629-D712469DD470</v>
      </c>
      <c r="L29" s="37" t="s">
        <v>461</v>
      </c>
      <c r="M29" s="37" t="s">
        <v>115</v>
      </c>
    </row>
    <row r="30" spans="1:13" ht="15" customHeight="1" x14ac:dyDescent="0.3">
      <c r="A30" s="3" t="s">
        <v>457</v>
      </c>
      <c r="B30" s="4" t="s">
        <v>113</v>
      </c>
      <c r="C30" s="9" t="s">
        <v>114</v>
      </c>
      <c r="D30" s="4" t="s">
        <v>458</v>
      </c>
      <c r="E30" s="4" t="s">
        <v>39</v>
      </c>
      <c r="F30" s="34" t="s">
        <v>308</v>
      </c>
      <c r="G30" s="35">
        <v>30</v>
      </c>
      <c r="H30" s="3" t="s">
        <v>459</v>
      </c>
      <c r="I30" s="36" t="s">
        <v>1</v>
      </c>
      <c r="J30" s="36" t="s">
        <v>460</v>
      </c>
      <c r="K30" s="36" t="str">
        <f t="shared" ca="1" si="0"/>
        <v>309BAD35-52E8-43DC-AB04-3856CF30BE3E</v>
      </c>
      <c r="L30" s="37" t="s">
        <v>461</v>
      </c>
      <c r="M30" s="37" t="s">
        <v>115</v>
      </c>
    </row>
    <row r="31" spans="1:13" ht="15" customHeight="1" x14ac:dyDescent="0.3">
      <c r="A31" s="3" t="s">
        <v>457</v>
      </c>
      <c r="B31" s="4" t="s">
        <v>113</v>
      </c>
      <c r="C31" s="9" t="s">
        <v>114</v>
      </c>
      <c r="D31" s="4" t="s">
        <v>458</v>
      </c>
      <c r="E31" s="4" t="s">
        <v>39</v>
      </c>
      <c r="F31" s="34" t="s">
        <v>310</v>
      </c>
      <c r="G31" s="35">
        <v>60</v>
      </c>
      <c r="H31" s="3" t="s">
        <v>459</v>
      </c>
      <c r="I31" s="36" t="s">
        <v>1</v>
      </c>
      <c r="J31" s="36" t="s">
        <v>460</v>
      </c>
      <c r="K31" s="36" t="str">
        <f t="shared" ca="1" si="0"/>
        <v>1EB62504-FEF2-89FE-7805-882BF0BCAE6E</v>
      </c>
      <c r="L31" s="37" t="s">
        <v>461</v>
      </c>
      <c r="M31" s="37" t="s">
        <v>115</v>
      </c>
    </row>
    <row r="32" spans="1:13" ht="15" customHeight="1" x14ac:dyDescent="0.3">
      <c r="A32" s="3" t="s">
        <v>457</v>
      </c>
      <c r="B32" s="4" t="s">
        <v>113</v>
      </c>
      <c r="C32" s="9" t="s">
        <v>114</v>
      </c>
      <c r="D32" s="4" t="s">
        <v>458</v>
      </c>
      <c r="E32" s="4" t="s">
        <v>39</v>
      </c>
      <c r="F32" s="34" t="s">
        <v>312</v>
      </c>
      <c r="G32" s="35">
        <v>60</v>
      </c>
      <c r="H32" s="3" t="s">
        <v>459</v>
      </c>
      <c r="I32" s="36" t="s">
        <v>1</v>
      </c>
      <c r="J32" s="36" t="s">
        <v>460</v>
      </c>
      <c r="K32" s="36" t="str">
        <f t="shared" ca="1" si="0"/>
        <v>FCB94975-9F83-D3F9-91D1-27CCEDF9A3CE</v>
      </c>
      <c r="L32" s="37" t="s">
        <v>461</v>
      </c>
      <c r="M32" s="37" t="s">
        <v>115</v>
      </c>
    </row>
    <row r="33" spans="1:13" ht="15" customHeight="1" x14ac:dyDescent="0.3">
      <c r="A33" s="3" t="s">
        <v>457</v>
      </c>
      <c r="B33" s="4" t="s">
        <v>113</v>
      </c>
      <c r="C33" s="9" t="s">
        <v>114</v>
      </c>
      <c r="D33" s="4" t="s">
        <v>458</v>
      </c>
      <c r="E33" s="4" t="s">
        <v>39</v>
      </c>
      <c r="F33" s="34" t="s">
        <v>314</v>
      </c>
      <c r="G33" s="35">
        <v>60</v>
      </c>
      <c r="H33" s="3" t="s">
        <v>459</v>
      </c>
      <c r="I33" s="36" t="s">
        <v>1</v>
      </c>
      <c r="J33" s="36" t="s">
        <v>460</v>
      </c>
      <c r="K33" s="36" t="str">
        <f t="shared" ca="1" si="0"/>
        <v>34CC1797-F891-376E-7AE9-B2FD15E57D2C</v>
      </c>
      <c r="L33" s="37" t="s">
        <v>461</v>
      </c>
      <c r="M33" s="37" t="s">
        <v>115</v>
      </c>
    </row>
    <row r="34" spans="1:13" ht="15" customHeight="1" x14ac:dyDescent="0.3">
      <c r="A34" s="3" t="s">
        <v>457</v>
      </c>
      <c r="B34" s="4" t="s">
        <v>113</v>
      </c>
      <c r="C34" s="9" t="s">
        <v>114</v>
      </c>
      <c r="D34" s="4" t="s">
        <v>458</v>
      </c>
      <c r="E34" s="4" t="s">
        <v>39</v>
      </c>
      <c r="F34" s="34" t="s">
        <v>316</v>
      </c>
      <c r="G34" s="35">
        <v>30</v>
      </c>
      <c r="H34" s="3" t="s">
        <v>459</v>
      </c>
      <c r="I34" s="36" t="s">
        <v>1</v>
      </c>
      <c r="J34" s="36" t="s">
        <v>460</v>
      </c>
      <c r="K34" s="36" t="str">
        <f t="shared" ca="1" si="0"/>
        <v>29E75D60-0DDE-CC7A-C15B-59E997C97CFF</v>
      </c>
      <c r="L34" s="37" t="s">
        <v>461</v>
      </c>
      <c r="M34" s="37" t="s">
        <v>115</v>
      </c>
    </row>
    <row r="35" spans="1:13" ht="15" customHeight="1" x14ac:dyDescent="0.3">
      <c r="A35" s="3" t="s">
        <v>457</v>
      </c>
      <c r="B35" s="4" t="s">
        <v>113</v>
      </c>
      <c r="C35" s="9" t="s">
        <v>114</v>
      </c>
      <c r="D35" s="4" t="s">
        <v>458</v>
      </c>
      <c r="E35" s="4" t="s">
        <v>39</v>
      </c>
      <c r="F35" s="34" t="s">
        <v>318</v>
      </c>
      <c r="G35" s="35">
        <v>60</v>
      </c>
      <c r="H35" s="3" t="s">
        <v>459</v>
      </c>
      <c r="I35" s="36" t="s">
        <v>1</v>
      </c>
      <c r="J35" s="36" t="s">
        <v>460</v>
      </c>
      <c r="K35" s="36" t="str">
        <f t="shared" ca="1" si="0"/>
        <v>C14ECA3F-D54A-64EA-E995-3A0C8E42CFA1</v>
      </c>
      <c r="L35" s="37" t="s">
        <v>461</v>
      </c>
      <c r="M35" s="37" t="s">
        <v>115</v>
      </c>
    </row>
    <row r="36" spans="1:13" ht="15" customHeight="1" x14ac:dyDescent="0.3">
      <c r="A36" s="3" t="s">
        <v>457</v>
      </c>
      <c r="B36" s="4" t="s">
        <v>113</v>
      </c>
      <c r="C36" s="9" t="s">
        <v>114</v>
      </c>
      <c r="D36" s="4" t="s">
        <v>458</v>
      </c>
      <c r="E36" s="4" t="s">
        <v>39</v>
      </c>
      <c r="F36" s="34" t="s">
        <v>320</v>
      </c>
      <c r="G36" s="35">
        <v>60</v>
      </c>
      <c r="H36" s="3" t="s">
        <v>459</v>
      </c>
      <c r="I36" s="36" t="s">
        <v>1</v>
      </c>
      <c r="J36" s="36" t="s">
        <v>460</v>
      </c>
      <c r="K36" s="36" t="str">
        <f t="shared" ca="1" si="0"/>
        <v>B59B1677-33A4-45DA-A2E8-0C2A755BA76F</v>
      </c>
      <c r="L36" s="37" t="s">
        <v>461</v>
      </c>
      <c r="M36" s="37" t="s">
        <v>115</v>
      </c>
    </row>
    <row r="37" spans="1:13" ht="15" customHeight="1" x14ac:dyDescent="0.3">
      <c r="A37" s="3" t="s">
        <v>457</v>
      </c>
      <c r="B37" s="4" t="s">
        <v>113</v>
      </c>
      <c r="C37" s="9" t="s">
        <v>114</v>
      </c>
      <c r="D37" s="4" t="s">
        <v>458</v>
      </c>
      <c r="E37" s="4" t="s">
        <v>39</v>
      </c>
      <c r="F37" s="34" t="s">
        <v>322</v>
      </c>
      <c r="G37" s="35">
        <v>60</v>
      </c>
      <c r="H37" s="3" t="s">
        <v>459</v>
      </c>
      <c r="I37" s="36" t="s">
        <v>1</v>
      </c>
      <c r="J37" s="36" t="s">
        <v>460</v>
      </c>
      <c r="K37" s="36" t="str">
        <f t="shared" ca="1" si="0"/>
        <v>9AD3B66A-0ACA-B38C-9E2D-3BBB6C3BFF41</v>
      </c>
      <c r="L37" s="37" t="s">
        <v>461</v>
      </c>
      <c r="M37" s="37" t="s">
        <v>115</v>
      </c>
    </row>
    <row r="38" spans="1:13" ht="15" customHeight="1" x14ac:dyDescent="0.3">
      <c r="A38" s="3" t="s">
        <v>457</v>
      </c>
      <c r="B38" s="4" t="s">
        <v>113</v>
      </c>
      <c r="C38" s="9" t="s">
        <v>114</v>
      </c>
      <c r="D38" s="4" t="s">
        <v>458</v>
      </c>
      <c r="E38" s="4" t="s">
        <v>39</v>
      </c>
      <c r="F38" s="34" t="s">
        <v>324</v>
      </c>
      <c r="G38" s="35">
        <v>50</v>
      </c>
      <c r="H38" s="3" t="s">
        <v>459</v>
      </c>
      <c r="I38" s="36" t="s">
        <v>1</v>
      </c>
      <c r="J38" s="36" t="s">
        <v>460</v>
      </c>
      <c r="K38" s="36" t="str">
        <f t="shared" ca="1" si="0"/>
        <v>D3282398-0F6D-D835-0D90-5F6353757D54</v>
      </c>
      <c r="L38" s="37" t="s">
        <v>461</v>
      </c>
      <c r="M38" s="37" t="s">
        <v>115</v>
      </c>
    </row>
    <row r="39" spans="1:13" ht="15" customHeight="1" x14ac:dyDescent="0.3">
      <c r="A39" s="3" t="s">
        <v>457</v>
      </c>
      <c r="B39" s="4" t="s">
        <v>113</v>
      </c>
      <c r="C39" s="9" t="s">
        <v>114</v>
      </c>
      <c r="D39" s="4" t="s">
        <v>458</v>
      </c>
      <c r="E39" s="4" t="s">
        <v>39</v>
      </c>
      <c r="F39" s="34" t="s">
        <v>326</v>
      </c>
      <c r="G39" s="35">
        <v>60</v>
      </c>
      <c r="H39" s="3" t="s">
        <v>459</v>
      </c>
      <c r="I39" s="36" t="s">
        <v>1</v>
      </c>
      <c r="J39" s="36" t="s">
        <v>460</v>
      </c>
      <c r="K39" s="36" t="str">
        <f t="shared" ca="1" si="0"/>
        <v>9A720600-B777-9419-9D82-1CFCE114E5E4</v>
      </c>
      <c r="L39" s="37" t="s">
        <v>461</v>
      </c>
      <c r="M39" s="37" t="s">
        <v>115</v>
      </c>
    </row>
    <row r="40" spans="1:13" ht="15" customHeight="1" x14ac:dyDescent="0.3">
      <c r="A40" s="3" t="s">
        <v>457</v>
      </c>
      <c r="B40" s="4" t="s">
        <v>113</v>
      </c>
      <c r="C40" s="9" t="s">
        <v>114</v>
      </c>
      <c r="D40" s="4" t="s">
        <v>458</v>
      </c>
      <c r="E40" s="4" t="s">
        <v>39</v>
      </c>
      <c r="F40" s="34" t="s">
        <v>328</v>
      </c>
      <c r="G40" s="35">
        <v>60</v>
      </c>
      <c r="H40" s="3" t="s">
        <v>459</v>
      </c>
      <c r="I40" s="36" t="s">
        <v>1</v>
      </c>
      <c r="J40" s="36" t="s">
        <v>460</v>
      </c>
      <c r="K40" s="36" t="str">
        <f t="shared" ca="1" si="0"/>
        <v>3F457D3B-EF26-F44D-E888-1BD323CB1C4A</v>
      </c>
      <c r="L40" s="37" t="s">
        <v>461</v>
      </c>
      <c r="M40" s="37" t="s">
        <v>115</v>
      </c>
    </row>
    <row r="41" spans="1:13" ht="15" customHeight="1" x14ac:dyDescent="0.3">
      <c r="A41" s="3" t="s">
        <v>457</v>
      </c>
      <c r="B41" s="4" t="s">
        <v>113</v>
      </c>
      <c r="C41" s="9" t="s">
        <v>114</v>
      </c>
      <c r="D41" s="4" t="s">
        <v>458</v>
      </c>
      <c r="E41" s="4" t="s">
        <v>39</v>
      </c>
      <c r="F41" s="34" t="s">
        <v>330</v>
      </c>
      <c r="G41" s="35">
        <v>60</v>
      </c>
      <c r="H41" s="3" t="s">
        <v>459</v>
      </c>
      <c r="I41" s="36" t="s">
        <v>1</v>
      </c>
      <c r="J41" s="36" t="s">
        <v>460</v>
      </c>
      <c r="K41" s="36" t="str">
        <f t="shared" ca="1" si="0"/>
        <v>30B034F8-C1B4-A2E8-217C-5F04CB0A0AF8</v>
      </c>
      <c r="L41" s="37" t="s">
        <v>461</v>
      </c>
      <c r="M41" s="37" t="s">
        <v>115</v>
      </c>
    </row>
    <row r="42" spans="1:13" ht="15" customHeight="1" x14ac:dyDescent="0.3">
      <c r="A42" s="3" t="s">
        <v>457</v>
      </c>
      <c r="B42" s="4" t="s">
        <v>113</v>
      </c>
      <c r="C42" s="9" t="s">
        <v>114</v>
      </c>
      <c r="D42" s="4" t="s">
        <v>458</v>
      </c>
      <c r="E42" s="4" t="s">
        <v>39</v>
      </c>
      <c r="F42" s="34" t="s">
        <v>332</v>
      </c>
      <c r="G42" s="35">
        <v>60</v>
      </c>
      <c r="H42" s="3" t="s">
        <v>459</v>
      </c>
      <c r="I42" s="36" t="s">
        <v>1</v>
      </c>
      <c r="J42" s="36" t="s">
        <v>460</v>
      </c>
      <c r="K42" s="36" t="str">
        <f t="shared" ca="1" si="0"/>
        <v>5FC70461-FCF5-DBD8-4DF6-5BDF67A89A71</v>
      </c>
      <c r="L42" s="37" t="s">
        <v>461</v>
      </c>
      <c r="M42" s="37" t="s">
        <v>115</v>
      </c>
    </row>
    <row r="43" spans="1:13" ht="15" customHeight="1" x14ac:dyDescent="0.3">
      <c r="A43" s="3" t="s">
        <v>457</v>
      </c>
      <c r="B43" s="4" t="s">
        <v>113</v>
      </c>
      <c r="C43" s="9" t="s">
        <v>114</v>
      </c>
      <c r="D43" s="4" t="s">
        <v>458</v>
      </c>
      <c r="E43" s="4" t="s">
        <v>39</v>
      </c>
      <c r="F43" s="34" t="s">
        <v>334</v>
      </c>
      <c r="G43" s="35">
        <v>30</v>
      </c>
      <c r="H43" s="3" t="s">
        <v>459</v>
      </c>
      <c r="I43" s="36" t="s">
        <v>1</v>
      </c>
      <c r="J43" s="36" t="s">
        <v>460</v>
      </c>
      <c r="K43" s="36" t="str">
        <f t="shared" ca="1" si="0"/>
        <v>8858FB77-996F-D75B-20FF-89DF2B6233A0</v>
      </c>
      <c r="L43" s="37" t="s">
        <v>461</v>
      </c>
      <c r="M43" s="37" t="s">
        <v>115</v>
      </c>
    </row>
    <row r="44" spans="1:13" ht="15" customHeight="1" x14ac:dyDescent="0.3">
      <c r="A44" s="3" t="s">
        <v>457</v>
      </c>
      <c r="B44" s="4" t="s">
        <v>113</v>
      </c>
      <c r="C44" s="9" t="s">
        <v>114</v>
      </c>
      <c r="D44" s="4" t="s">
        <v>458</v>
      </c>
      <c r="E44" s="4" t="s">
        <v>39</v>
      </c>
      <c r="F44" s="34" t="s">
        <v>336</v>
      </c>
      <c r="G44" s="35">
        <v>60</v>
      </c>
      <c r="H44" s="3" t="s">
        <v>459</v>
      </c>
      <c r="I44" s="36" t="s">
        <v>1</v>
      </c>
      <c r="J44" s="36" t="s">
        <v>460</v>
      </c>
      <c r="K44" s="36" t="str">
        <f t="shared" ca="1" si="0"/>
        <v>DFC703CD-36F1-8370-9420-9A61628A07B2</v>
      </c>
      <c r="L44" s="37" t="s">
        <v>461</v>
      </c>
      <c r="M44" s="37" t="s">
        <v>115</v>
      </c>
    </row>
    <row r="45" spans="1:13" ht="15" customHeight="1" x14ac:dyDescent="0.3">
      <c r="A45" s="3" t="s">
        <v>457</v>
      </c>
      <c r="B45" s="4" t="s">
        <v>113</v>
      </c>
      <c r="C45" s="9" t="s">
        <v>114</v>
      </c>
      <c r="D45" s="4" t="s">
        <v>458</v>
      </c>
      <c r="E45" s="4" t="s">
        <v>39</v>
      </c>
      <c r="F45" s="34" t="s">
        <v>338</v>
      </c>
      <c r="G45" s="35">
        <v>60</v>
      </c>
      <c r="H45" s="3" t="s">
        <v>459</v>
      </c>
      <c r="I45" s="36" t="s">
        <v>1</v>
      </c>
      <c r="J45" s="36" t="s">
        <v>460</v>
      </c>
      <c r="K45" s="36" t="str">
        <f t="shared" ca="1" si="0"/>
        <v>49909EDB-D7B0-B759-9263-073BE28222BE</v>
      </c>
      <c r="L45" s="37" t="s">
        <v>461</v>
      </c>
      <c r="M45" s="37" t="s">
        <v>115</v>
      </c>
    </row>
    <row r="46" spans="1:13" ht="15" customHeight="1" x14ac:dyDescent="0.3">
      <c r="A46" s="3" t="s">
        <v>457</v>
      </c>
      <c r="B46" s="4" t="s">
        <v>113</v>
      </c>
      <c r="C46" s="9" t="s">
        <v>114</v>
      </c>
      <c r="D46" s="4" t="s">
        <v>458</v>
      </c>
      <c r="E46" s="4" t="s">
        <v>39</v>
      </c>
      <c r="F46" s="34" t="s">
        <v>340</v>
      </c>
      <c r="G46" s="35">
        <v>60</v>
      </c>
      <c r="H46" s="3" t="s">
        <v>459</v>
      </c>
      <c r="I46" s="36" t="s">
        <v>1</v>
      </c>
      <c r="J46" s="36" t="s">
        <v>460</v>
      </c>
      <c r="K46" s="36" t="str">
        <f t="shared" ca="1" si="0"/>
        <v>0E870332-0021-69BA-5946-34523E0E8074</v>
      </c>
      <c r="L46" s="37" t="s">
        <v>461</v>
      </c>
      <c r="M46" s="37" t="s">
        <v>115</v>
      </c>
    </row>
    <row r="47" spans="1:13" ht="15" customHeight="1" x14ac:dyDescent="0.3">
      <c r="A47" s="3" t="s">
        <v>457</v>
      </c>
      <c r="B47" s="4" t="s">
        <v>113</v>
      </c>
      <c r="C47" s="9" t="s">
        <v>114</v>
      </c>
      <c r="D47" s="4" t="s">
        <v>458</v>
      </c>
      <c r="E47" s="4" t="s">
        <v>39</v>
      </c>
      <c r="F47" s="34" t="s">
        <v>342</v>
      </c>
      <c r="G47" s="35">
        <v>50</v>
      </c>
      <c r="H47" s="3" t="s">
        <v>459</v>
      </c>
      <c r="I47" s="36" t="s">
        <v>1</v>
      </c>
      <c r="J47" s="36" t="s">
        <v>460</v>
      </c>
      <c r="K47" s="36" t="str">
        <f t="shared" ca="1" si="0"/>
        <v>BBEE3F37-129A-795B-6FA7-C232AC90E189</v>
      </c>
      <c r="L47" s="37" t="s">
        <v>461</v>
      </c>
      <c r="M47" s="37" t="s">
        <v>115</v>
      </c>
    </row>
    <row r="48" spans="1:13" ht="15" customHeight="1" x14ac:dyDescent="0.3">
      <c r="A48" s="3" t="s">
        <v>457</v>
      </c>
      <c r="B48" s="4" t="s">
        <v>113</v>
      </c>
      <c r="C48" s="9" t="s">
        <v>114</v>
      </c>
      <c r="D48" s="4" t="s">
        <v>458</v>
      </c>
      <c r="E48" s="4" t="s">
        <v>39</v>
      </c>
      <c r="F48" s="34" t="s">
        <v>344</v>
      </c>
      <c r="G48" s="35">
        <v>60</v>
      </c>
      <c r="H48" s="3" t="s">
        <v>459</v>
      </c>
      <c r="I48" s="36" t="s">
        <v>1</v>
      </c>
      <c r="J48" s="36" t="s">
        <v>460</v>
      </c>
      <c r="K48" s="36" t="str">
        <f t="shared" ca="1" si="0"/>
        <v>6E769DFD-58E8-2251-1D8F-6DEDF4CC7ED7</v>
      </c>
      <c r="L48" s="37" t="s">
        <v>461</v>
      </c>
      <c r="M48" s="37" t="s">
        <v>115</v>
      </c>
    </row>
    <row r="49" spans="1:13" ht="15" customHeight="1" x14ac:dyDescent="0.3">
      <c r="A49" s="3" t="s">
        <v>457</v>
      </c>
      <c r="B49" s="4" t="s">
        <v>113</v>
      </c>
      <c r="C49" s="9" t="s">
        <v>114</v>
      </c>
      <c r="D49" s="4" t="s">
        <v>458</v>
      </c>
      <c r="E49" s="4" t="s">
        <v>39</v>
      </c>
      <c r="F49" s="34" t="s">
        <v>346</v>
      </c>
      <c r="G49" s="35">
        <v>60</v>
      </c>
      <c r="H49" s="3" t="s">
        <v>459</v>
      </c>
      <c r="I49" s="36" t="s">
        <v>1</v>
      </c>
      <c r="J49" s="36" t="s">
        <v>460</v>
      </c>
      <c r="K49" s="36" t="str">
        <f t="shared" ca="1" si="0"/>
        <v>EBB0E824-C1D6-1E10-D7F6-C2CEA4A01811</v>
      </c>
      <c r="L49" s="37" t="s">
        <v>461</v>
      </c>
      <c r="M49" s="37" t="s">
        <v>115</v>
      </c>
    </row>
    <row r="50" spans="1:13" ht="15" customHeight="1" x14ac:dyDescent="0.3">
      <c r="A50" s="3" t="s">
        <v>457</v>
      </c>
      <c r="B50" s="4" t="s">
        <v>113</v>
      </c>
      <c r="C50" s="9" t="s">
        <v>114</v>
      </c>
      <c r="D50" s="4" t="s">
        <v>458</v>
      </c>
      <c r="E50" s="4" t="s">
        <v>39</v>
      </c>
      <c r="F50" s="34" t="s">
        <v>348</v>
      </c>
      <c r="G50" s="35">
        <v>30</v>
      </c>
      <c r="H50" s="3" t="s">
        <v>459</v>
      </c>
      <c r="I50" s="36" t="s">
        <v>1</v>
      </c>
      <c r="J50" s="36" t="s">
        <v>460</v>
      </c>
      <c r="K50" s="36" t="str">
        <f t="shared" ca="1" si="0"/>
        <v>95D12258-441B-98C1-FD21-7F1E887FF31A</v>
      </c>
      <c r="L50" s="37" t="s">
        <v>461</v>
      </c>
      <c r="M50" s="37" t="s">
        <v>115</v>
      </c>
    </row>
    <row r="51" spans="1:13" ht="15" customHeight="1" x14ac:dyDescent="0.3">
      <c r="A51" s="3" t="s">
        <v>457</v>
      </c>
      <c r="B51" s="4" t="s">
        <v>113</v>
      </c>
      <c r="C51" s="9" t="s">
        <v>114</v>
      </c>
      <c r="D51" s="4" t="s">
        <v>458</v>
      </c>
      <c r="E51" s="4" t="s">
        <v>39</v>
      </c>
      <c r="F51" s="34" t="s">
        <v>350</v>
      </c>
      <c r="G51" s="35">
        <v>60</v>
      </c>
      <c r="H51" s="3" t="s">
        <v>459</v>
      </c>
      <c r="I51" s="36" t="s">
        <v>1</v>
      </c>
      <c r="J51" s="36" t="s">
        <v>460</v>
      </c>
      <c r="K51" s="36" t="str">
        <f t="shared" ca="1" si="0"/>
        <v>99322778-FB25-2B5B-EC65-C63DCF7EE185</v>
      </c>
      <c r="L51" s="37" t="s">
        <v>461</v>
      </c>
      <c r="M51" s="37" t="s">
        <v>115</v>
      </c>
    </row>
    <row r="52" spans="1:13" ht="15" customHeight="1" x14ac:dyDescent="0.3">
      <c r="A52" s="3" t="s">
        <v>457</v>
      </c>
      <c r="B52" s="4" t="s">
        <v>113</v>
      </c>
      <c r="C52" s="9" t="s">
        <v>114</v>
      </c>
      <c r="D52" s="4" t="s">
        <v>458</v>
      </c>
      <c r="E52" s="4" t="s">
        <v>39</v>
      </c>
      <c r="F52" s="34" t="s">
        <v>352</v>
      </c>
      <c r="G52" s="35">
        <v>60</v>
      </c>
      <c r="H52" s="3" t="s">
        <v>459</v>
      </c>
      <c r="I52" s="36" t="s">
        <v>1</v>
      </c>
      <c r="J52" s="36" t="s">
        <v>460</v>
      </c>
      <c r="K52" s="36" t="str">
        <f t="shared" ca="1" si="0"/>
        <v>F253AE7C-147E-8991-FE21-5203845677DC</v>
      </c>
      <c r="L52" s="37" t="s">
        <v>461</v>
      </c>
      <c r="M52" s="37" t="s">
        <v>115</v>
      </c>
    </row>
    <row r="53" spans="1:13" ht="15" customHeight="1" x14ac:dyDescent="0.3">
      <c r="A53" s="3" t="s">
        <v>457</v>
      </c>
      <c r="B53" s="4" t="s">
        <v>113</v>
      </c>
      <c r="C53" s="9" t="s">
        <v>114</v>
      </c>
      <c r="D53" s="4" t="s">
        <v>458</v>
      </c>
      <c r="E53" s="4" t="s">
        <v>39</v>
      </c>
      <c r="F53" s="34" t="s">
        <v>354</v>
      </c>
      <c r="G53" s="35">
        <v>30</v>
      </c>
      <c r="H53" s="3" t="s">
        <v>459</v>
      </c>
      <c r="I53" s="36" t="s">
        <v>1</v>
      </c>
      <c r="J53" s="36" t="s">
        <v>460</v>
      </c>
      <c r="K53" s="36" t="str">
        <f t="shared" ca="1" si="0"/>
        <v>0517A155-98CB-3BBA-1ACC-05E6833D752A</v>
      </c>
      <c r="L53" s="37" t="s">
        <v>461</v>
      </c>
      <c r="M53" s="37" t="s">
        <v>115</v>
      </c>
    </row>
    <row r="54" spans="1:13" ht="15" customHeight="1" x14ac:dyDescent="0.3">
      <c r="A54" s="3" t="s">
        <v>457</v>
      </c>
      <c r="B54" s="4" t="s">
        <v>113</v>
      </c>
      <c r="C54" s="9" t="s">
        <v>114</v>
      </c>
      <c r="D54" s="4" t="s">
        <v>458</v>
      </c>
      <c r="E54" s="4" t="s">
        <v>39</v>
      </c>
      <c r="F54" s="34" t="s">
        <v>356</v>
      </c>
      <c r="G54" s="35">
        <v>60</v>
      </c>
      <c r="H54" s="3" t="s">
        <v>459</v>
      </c>
      <c r="I54" s="36" t="s">
        <v>1</v>
      </c>
      <c r="J54" s="36" t="s">
        <v>460</v>
      </c>
      <c r="K54" s="36" t="str">
        <f t="shared" ca="1" si="0"/>
        <v>EFB970B3-EDCB-7A51-49EE-53EC06421CBD</v>
      </c>
      <c r="L54" s="37" t="s">
        <v>461</v>
      </c>
      <c r="M54" s="37" t="s">
        <v>115</v>
      </c>
    </row>
    <row r="55" spans="1:13" ht="15" customHeight="1" x14ac:dyDescent="0.3">
      <c r="A55" s="3" t="s">
        <v>457</v>
      </c>
      <c r="B55" s="4" t="s">
        <v>113</v>
      </c>
      <c r="C55" s="9" t="s">
        <v>114</v>
      </c>
      <c r="D55" s="4" t="s">
        <v>458</v>
      </c>
      <c r="E55" s="4" t="s">
        <v>39</v>
      </c>
      <c r="F55" s="34" t="s">
        <v>358</v>
      </c>
      <c r="G55" s="35">
        <v>60</v>
      </c>
      <c r="H55" s="3" t="s">
        <v>459</v>
      </c>
      <c r="I55" s="36" t="s">
        <v>1</v>
      </c>
      <c r="J55" s="36" t="s">
        <v>460</v>
      </c>
      <c r="K55" s="36" t="str">
        <f t="shared" ca="1" si="0"/>
        <v>9E109ECE-53F5-86BA-6AAF-570433F57BDA</v>
      </c>
      <c r="L55" s="37" t="s">
        <v>461</v>
      </c>
      <c r="M55" s="37" t="s">
        <v>115</v>
      </c>
    </row>
    <row r="56" spans="1:13" ht="15" customHeight="1" x14ac:dyDescent="0.3">
      <c r="A56" s="3" t="s">
        <v>457</v>
      </c>
      <c r="B56" s="4" t="s">
        <v>113</v>
      </c>
      <c r="C56" s="9" t="s">
        <v>114</v>
      </c>
      <c r="D56" s="4" t="s">
        <v>458</v>
      </c>
      <c r="E56" s="4" t="s">
        <v>39</v>
      </c>
      <c r="F56" s="34" t="s">
        <v>360</v>
      </c>
      <c r="G56" s="35">
        <v>60</v>
      </c>
      <c r="H56" s="3" t="s">
        <v>459</v>
      </c>
      <c r="I56" s="36" t="s">
        <v>1</v>
      </c>
      <c r="J56" s="36" t="s">
        <v>460</v>
      </c>
      <c r="K56" s="36" t="str">
        <f t="shared" ca="1" si="0"/>
        <v>AE189481-3D58-DC84-8C24-4CC2E3171DF6</v>
      </c>
      <c r="L56" s="37" t="s">
        <v>461</v>
      </c>
      <c r="M56" s="37" t="s">
        <v>115</v>
      </c>
    </row>
    <row r="57" spans="1:13" ht="15" customHeight="1" x14ac:dyDescent="0.3">
      <c r="A57" s="3" t="s">
        <v>457</v>
      </c>
      <c r="B57" s="4" t="s">
        <v>113</v>
      </c>
      <c r="C57" s="9" t="s">
        <v>114</v>
      </c>
      <c r="D57" s="4" t="s">
        <v>458</v>
      </c>
      <c r="E57" s="4" t="s">
        <v>39</v>
      </c>
      <c r="F57" s="34" t="s">
        <v>362</v>
      </c>
      <c r="G57" s="35">
        <v>50</v>
      </c>
      <c r="H57" s="3" t="s">
        <v>459</v>
      </c>
      <c r="I57" s="36" t="s">
        <v>1</v>
      </c>
      <c r="J57" s="36" t="s">
        <v>460</v>
      </c>
      <c r="K57" s="36" t="str">
        <f t="shared" ca="1" si="0"/>
        <v>1951FFE9-CD0D-27CD-5751-B1367EBB0DE8</v>
      </c>
      <c r="L57" s="37" t="s">
        <v>461</v>
      </c>
      <c r="M57" s="37" t="s">
        <v>115</v>
      </c>
    </row>
    <row r="58" spans="1:13" ht="15" customHeight="1" x14ac:dyDescent="0.3">
      <c r="A58" s="3" t="s">
        <v>457</v>
      </c>
      <c r="B58" s="4" t="s">
        <v>113</v>
      </c>
      <c r="C58" s="9" t="s">
        <v>114</v>
      </c>
      <c r="D58" s="4" t="s">
        <v>458</v>
      </c>
      <c r="E58" s="4" t="s">
        <v>39</v>
      </c>
      <c r="F58" s="34" t="s">
        <v>364</v>
      </c>
      <c r="G58" s="35">
        <v>60</v>
      </c>
      <c r="H58" s="3" t="s">
        <v>459</v>
      </c>
      <c r="I58" s="36" t="s">
        <v>1</v>
      </c>
      <c r="J58" s="36" t="s">
        <v>460</v>
      </c>
      <c r="K58" s="36" t="str">
        <f t="shared" ca="1" si="0"/>
        <v>9A6A7C5B-CC30-1E10-78F9-25DE15C64174</v>
      </c>
      <c r="L58" s="37" t="s">
        <v>461</v>
      </c>
      <c r="M58" s="37" t="s">
        <v>115</v>
      </c>
    </row>
    <row r="59" spans="1:13" ht="15" customHeight="1" x14ac:dyDescent="0.3">
      <c r="A59" s="3" t="s">
        <v>457</v>
      </c>
      <c r="B59" s="4" t="s">
        <v>113</v>
      </c>
      <c r="C59" s="9" t="s">
        <v>114</v>
      </c>
      <c r="D59" s="4" t="s">
        <v>458</v>
      </c>
      <c r="E59" s="4" t="s">
        <v>39</v>
      </c>
      <c r="F59" s="34" t="s">
        <v>366</v>
      </c>
      <c r="G59" s="35">
        <v>60</v>
      </c>
      <c r="H59" s="3" t="s">
        <v>459</v>
      </c>
      <c r="I59" s="36" t="s">
        <v>1</v>
      </c>
      <c r="J59" s="36" t="s">
        <v>460</v>
      </c>
      <c r="K59" s="36" t="str">
        <f t="shared" ca="1" si="0"/>
        <v>255D0C4E-F445-BC69-007A-368CAF41FD0F</v>
      </c>
      <c r="L59" s="37" t="s">
        <v>461</v>
      </c>
      <c r="M59" s="37" t="s">
        <v>115</v>
      </c>
    </row>
    <row r="60" spans="1:13" ht="15" customHeight="1" x14ac:dyDescent="0.3">
      <c r="A60" s="3" t="s">
        <v>457</v>
      </c>
      <c r="B60" s="4" t="s">
        <v>113</v>
      </c>
      <c r="C60" s="9" t="s">
        <v>114</v>
      </c>
      <c r="D60" s="4" t="s">
        <v>458</v>
      </c>
      <c r="E60" s="4" t="s">
        <v>39</v>
      </c>
      <c r="F60" s="34" t="s">
        <v>368</v>
      </c>
      <c r="G60" s="35">
        <v>40</v>
      </c>
      <c r="H60" s="3" t="s">
        <v>459</v>
      </c>
      <c r="I60" s="36" t="s">
        <v>1</v>
      </c>
      <c r="J60" s="36" t="s">
        <v>460</v>
      </c>
      <c r="K60" s="36" t="str">
        <f t="shared" ca="1" si="0"/>
        <v>5C2F053F-B8FA-4237-0D89-08E225274051</v>
      </c>
      <c r="L60" s="37" t="s">
        <v>461</v>
      </c>
      <c r="M60" s="37" t="s">
        <v>115</v>
      </c>
    </row>
    <row r="61" spans="1:13" ht="15" customHeight="1" x14ac:dyDescent="0.3">
      <c r="A61" s="3" t="s">
        <v>457</v>
      </c>
      <c r="B61" s="4" t="s">
        <v>113</v>
      </c>
      <c r="C61" s="9" t="s">
        <v>114</v>
      </c>
      <c r="D61" s="4" t="s">
        <v>458</v>
      </c>
      <c r="E61" s="4" t="s">
        <v>39</v>
      </c>
      <c r="F61" s="34" t="s">
        <v>370</v>
      </c>
      <c r="G61" s="35">
        <v>30</v>
      </c>
      <c r="H61" s="3" t="s">
        <v>459</v>
      </c>
      <c r="I61" s="36" t="s">
        <v>1</v>
      </c>
      <c r="J61" s="36" t="s">
        <v>460</v>
      </c>
      <c r="K61" s="36" t="str">
        <f t="shared" ca="1" si="0"/>
        <v>6612C74C-4F28-691D-BAA2-2B7C52A43AD2</v>
      </c>
      <c r="L61" s="37" t="s">
        <v>461</v>
      </c>
      <c r="M61" s="37" t="s">
        <v>115</v>
      </c>
    </row>
    <row r="62" spans="1:13" ht="15" customHeight="1" x14ac:dyDescent="0.3">
      <c r="A62" s="3" t="s">
        <v>457</v>
      </c>
      <c r="B62" s="4" t="s">
        <v>113</v>
      </c>
      <c r="C62" s="9" t="s">
        <v>114</v>
      </c>
      <c r="D62" s="4" t="s">
        <v>458</v>
      </c>
      <c r="E62" s="4" t="s">
        <v>39</v>
      </c>
      <c r="F62" s="34" t="s">
        <v>372</v>
      </c>
      <c r="G62" s="35">
        <v>30</v>
      </c>
      <c r="H62" s="3" t="s">
        <v>459</v>
      </c>
      <c r="I62" s="36" t="s">
        <v>1</v>
      </c>
      <c r="J62" s="36" t="s">
        <v>460</v>
      </c>
      <c r="K62" s="36" t="str">
        <f t="shared" ca="1" si="0"/>
        <v>4D9F2B4A-6632-4697-DEC7-52A98967442E</v>
      </c>
      <c r="L62" s="37" t="s">
        <v>461</v>
      </c>
      <c r="M62" s="37" t="s">
        <v>115</v>
      </c>
    </row>
    <row r="63" spans="1:13" ht="15" customHeight="1" x14ac:dyDescent="0.3">
      <c r="A63" s="3" t="s">
        <v>457</v>
      </c>
      <c r="B63" s="4" t="s">
        <v>113</v>
      </c>
      <c r="C63" s="9" t="s">
        <v>114</v>
      </c>
      <c r="D63" s="4" t="s">
        <v>458</v>
      </c>
      <c r="E63" s="4" t="s">
        <v>39</v>
      </c>
      <c r="F63" s="34" t="s">
        <v>250</v>
      </c>
      <c r="G63" s="35">
        <v>60</v>
      </c>
      <c r="H63" s="3" t="s">
        <v>459</v>
      </c>
      <c r="I63" s="36" t="s">
        <v>1</v>
      </c>
      <c r="J63" s="36" t="s">
        <v>460</v>
      </c>
      <c r="K63" s="36" t="str">
        <f t="shared" ca="1" si="0"/>
        <v>624EAB48-B1B0-D9E4-7561-F85F65AECD26</v>
      </c>
      <c r="L63" s="37" t="s">
        <v>461</v>
      </c>
      <c r="M63" s="37" t="s">
        <v>115</v>
      </c>
    </row>
    <row r="64" spans="1:13" ht="15" customHeight="1" x14ac:dyDescent="0.3">
      <c r="A64" s="3" t="s">
        <v>457</v>
      </c>
      <c r="B64" s="4" t="s">
        <v>113</v>
      </c>
      <c r="C64" s="9" t="s">
        <v>114</v>
      </c>
      <c r="D64" s="4" t="s">
        <v>458</v>
      </c>
      <c r="E64" s="4" t="s">
        <v>39</v>
      </c>
      <c r="F64" s="38" t="s">
        <v>375</v>
      </c>
      <c r="G64" s="39">
        <v>60</v>
      </c>
      <c r="H64" s="3" t="s">
        <v>459</v>
      </c>
      <c r="I64" s="36" t="s">
        <v>1</v>
      </c>
      <c r="J64" s="36" t="s">
        <v>460</v>
      </c>
      <c r="K64" s="36" t="str">
        <f t="shared" ca="1" si="0"/>
        <v>EB1ACF09-279D-35AC-E0C4-E45A2AEB4368</v>
      </c>
      <c r="L64" s="37" t="s">
        <v>461</v>
      </c>
      <c r="M64" s="37" t="s">
        <v>115</v>
      </c>
    </row>
    <row r="65" spans="1:13" ht="15" customHeight="1" x14ac:dyDescent="0.3">
      <c r="A65" s="3" t="s">
        <v>462</v>
      </c>
      <c r="B65" s="4" t="s">
        <v>113</v>
      </c>
      <c r="C65" s="9" t="s">
        <v>114</v>
      </c>
      <c r="D65" s="4" t="s">
        <v>458</v>
      </c>
      <c r="E65" s="4" t="s">
        <v>39</v>
      </c>
      <c r="F65" s="34" t="s">
        <v>251</v>
      </c>
      <c r="G65" s="35">
        <v>0</v>
      </c>
      <c r="H65" s="3" t="s">
        <v>463</v>
      </c>
      <c r="I65" s="36" t="s">
        <v>1</v>
      </c>
      <c r="J65" s="36" t="s">
        <v>464</v>
      </c>
      <c r="K65" s="36" t="str">
        <f t="shared" ca="1" si="0"/>
        <v>94A726BC-F931-15F9-5AD1-150FDB01C518</v>
      </c>
      <c r="L65" s="37"/>
      <c r="M65" s="37" t="s">
        <v>115</v>
      </c>
    </row>
    <row r="66" spans="1:13" ht="15" customHeight="1" x14ac:dyDescent="0.3">
      <c r="A66" s="3" t="s">
        <v>462</v>
      </c>
      <c r="B66" s="4" t="s">
        <v>113</v>
      </c>
      <c r="C66" s="9" t="s">
        <v>114</v>
      </c>
      <c r="D66" s="4" t="s">
        <v>458</v>
      </c>
      <c r="E66" s="4" t="s">
        <v>39</v>
      </c>
      <c r="F66" s="34" t="s">
        <v>254</v>
      </c>
      <c r="G66" s="35">
        <v>0</v>
      </c>
      <c r="H66" s="3" t="s">
        <v>463</v>
      </c>
      <c r="I66" s="36" t="s">
        <v>1</v>
      </c>
      <c r="J66" s="36" t="s">
        <v>464</v>
      </c>
      <c r="K66" s="36" t="str">
        <f t="shared" ref="K66:K129" ca="1" si="1">_GuidQuasiHexGenerator</f>
        <v>BBFB2438-FC88-C279-C273-9487E539BB62</v>
      </c>
      <c r="L66" s="37"/>
      <c r="M66" s="37" t="s">
        <v>115</v>
      </c>
    </row>
    <row r="67" spans="1:13" ht="15" customHeight="1" x14ac:dyDescent="0.3">
      <c r="A67" s="3" t="s">
        <v>462</v>
      </c>
      <c r="B67" s="4" t="s">
        <v>113</v>
      </c>
      <c r="C67" s="9" t="s">
        <v>114</v>
      </c>
      <c r="D67" s="4" t="s">
        <v>458</v>
      </c>
      <c r="E67" s="4" t="s">
        <v>39</v>
      </c>
      <c r="F67" s="34" t="s">
        <v>256</v>
      </c>
      <c r="G67" s="35">
        <v>0</v>
      </c>
      <c r="H67" s="3" t="s">
        <v>463</v>
      </c>
      <c r="I67" s="36" t="s">
        <v>1</v>
      </c>
      <c r="J67" s="36" t="s">
        <v>464</v>
      </c>
      <c r="K67" s="36" t="str">
        <f t="shared" ca="1" si="1"/>
        <v>0D1814E5-DB8E-AF49-8526-4EA72308397C</v>
      </c>
      <c r="L67" s="37"/>
      <c r="M67" s="37" t="s">
        <v>115</v>
      </c>
    </row>
    <row r="68" spans="1:13" ht="15" customHeight="1" x14ac:dyDescent="0.3">
      <c r="A68" s="3" t="s">
        <v>462</v>
      </c>
      <c r="B68" s="4" t="s">
        <v>113</v>
      </c>
      <c r="C68" s="9" t="s">
        <v>114</v>
      </c>
      <c r="D68" s="4" t="s">
        <v>458</v>
      </c>
      <c r="E68" s="4" t="s">
        <v>39</v>
      </c>
      <c r="F68" s="34" t="s">
        <v>258</v>
      </c>
      <c r="G68" s="35">
        <v>0</v>
      </c>
      <c r="H68" s="3" t="s">
        <v>463</v>
      </c>
      <c r="I68" s="36" t="s">
        <v>1</v>
      </c>
      <c r="J68" s="36" t="s">
        <v>464</v>
      </c>
      <c r="K68" s="36" t="str">
        <f t="shared" ca="1" si="1"/>
        <v>FEC5D6CE-F7AE-E667-77DC-E999EA19AB13</v>
      </c>
      <c r="L68" s="37"/>
      <c r="M68" s="37" t="s">
        <v>115</v>
      </c>
    </row>
    <row r="69" spans="1:13" ht="15" customHeight="1" x14ac:dyDescent="0.3">
      <c r="A69" s="3" t="s">
        <v>462</v>
      </c>
      <c r="B69" s="4" t="s">
        <v>113</v>
      </c>
      <c r="C69" s="9" t="s">
        <v>114</v>
      </c>
      <c r="D69" s="4" t="s">
        <v>458</v>
      </c>
      <c r="E69" s="4" t="s">
        <v>39</v>
      </c>
      <c r="F69" s="34" t="s">
        <v>260</v>
      </c>
      <c r="G69" s="35">
        <v>0</v>
      </c>
      <c r="H69" s="3" t="s">
        <v>463</v>
      </c>
      <c r="I69" s="36" t="s">
        <v>1</v>
      </c>
      <c r="J69" s="36" t="s">
        <v>464</v>
      </c>
      <c r="K69" s="36" t="str">
        <f t="shared" ca="1" si="1"/>
        <v>B36B5509-23B4-9493-3D4E-D920718CE19A</v>
      </c>
      <c r="L69" s="37"/>
      <c r="M69" s="37" t="s">
        <v>115</v>
      </c>
    </row>
    <row r="70" spans="1:13" ht="15" customHeight="1" x14ac:dyDescent="0.3">
      <c r="A70" s="3" t="s">
        <v>462</v>
      </c>
      <c r="B70" s="4" t="s">
        <v>113</v>
      </c>
      <c r="C70" s="9" t="s">
        <v>114</v>
      </c>
      <c r="D70" s="4" t="s">
        <v>458</v>
      </c>
      <c r="E70" s="4" t="s">
        <v>39</v>
      </c>
      <c r="F70" s="34" t="s">
        <v>262</v>
      </c>
      <c r="G70" s="35">
        <v>0</v>
      </c>
      <c r="H70" s="3" t="s">
        <v>463</v>
      </c>
      <c r="I70" s="36" t="s">
        <v>1</v>
      </c>
      <c r="J70" s="36" t="s">
        <v>464</v>
      </c>
      <c r="K70" s="36" t="str">
        <f t="shared" ca="1" si="1"/>
        <v>D293FE8A-0D1A-3E36-2B45-E4F44F207B09</v>
      </c>
      <c r="L70" s="37"/>
      <c r="M70" s="37" t="s">
        <v>115</v>
      </c>
    </row>
    <row r="71" spans="1:13" ht="15" customHeight="1" x14ac:dyDescent="0.3">
      <c r="A71" s="3" t="s">
        <v>462</v>
      </c>
      <c r="B71" s="4" t="s">
        <v>113</v>
      </c>
      <c r="C71" s="9" t="s">
        <v>114</v>
      </c>
      <c r="D71" s="4" t="s">
        <v>458</v>
      </c>
      <c r="E71" s="4" t="s">
        <v>39</v>
      </c>
      <c r="F71" s="34" t="s">
        <v>264</v>
      </c>
      <c r="G71" s="35">
        <v>0</v>
      </c>
      <c r="H71" s="3" t="s">
        <v>463</v>
      </c>
      <c r="I71" s="36" t="s">
        <v>1</v>
      </c>
      <c r="J71" s="36" t="s">
        <v>464</v>
      </c>
      <c r="K71" s="36" t="str">
        <f t="shared" ca="1" si="1"/>
        <v>44F20464-4659-7049-6CF9-658917CE5893</v>
      </c>
      <c r="L71" s="37"/>
      <c r="M71" s="37" t="s">
        <v>115</v>
      </c>
    </row>
    <row r="72" spans="1:13" ht="15" customHeight="1" x14ac:dyDescent="0.3">
      <c r="A72" s="3" t="s">
        <v>462</v>
      </c>
      <c r="B72" s="4" t="s">
        <v>113</v>
      </c>
      <c r="C72" s="9" t="s">
        <v>114</v>
      </c>
      <c r="D72" s="4" t="s">
        <v>458</v>
      </c>
      <c r="E72" s="4" t="s">
        <v>39</v>
      </c>
      <c r="F72" s="34" t="s">
        <v>266</v>
      </c>
      <c r="G72" s="35">
        <v>0</v>
      </c>
      <c r="H72" s="3" t="s">
        <v>463</v>
      </c>
      <c r="I72" s="36" t="s">
        <v>1</v>
      </c>
      <c r="J72" s="36" t="s">
        <v>464</v>
      </c>
      <c r="K72" s="36" t="str">
        <f t="shared" ca="1" si="1"/>
        <v>AF0200B1-C691-97A4-6E51-8DF828203F41</v>
      </c>
      <c r="L72" s="37"/>
      <c r="M72" s="37" t="s">
        <v>115</v>
      </c>
    </row>
    <row r="73" spans="1:13" ht="15" customHeight="1" x14ac:dyDescent="0.3">
      <c r="A73" s="3" t="s">
        <v>462</v>
      </c>
      <c r="B73" s="4" t="s">
        <v>113</v>
      </c>
      <c r="C73" s="9" t="s">
        <v>114</v>
      </c>
      <c r="D73" s="4" t="s">
        <v>458</v>
      </c>
      <c r="E73" s="4" t="s">
        <v>39</v>
      </c>
      <c r="F73" s="34" t="s">
        <v>268</v>
      </c>
      <c r="G73" s="35">
        <v>0</v>
      </c>
      <c r="H73" s="3" t="s">
        <v>463</v>
      </c>
      <c r="I73" s="36" t="s">
        <v>1</v>
      </c>
      <c r="J73" s="36" t="s">
        <v>464</v>
      </c>
      <c r="K73" s="36" t="str">
        <f t="shared" ca="1" si="1"/>
        <v>43A1B857-85D4-F3AC-6608-347D7031E7B7</v>
      </c>
      <c r="L73" s="37"/>
      <c r="M73" s="37" t="s">
        <v>115</v>
      </c>
    </row>
    <row r="74" spans="1:13" ht="15" customHeight="1" x14ac:dyDescent="0.3">
      <c r="A74" s="3" t="s">
        <v>462</v>
      </c>
      <c r="B74" s="4" t="s">
        <v>113</v>
      </c>
      <c r="C74" s="9" t="s">
        <v>114</v>
      </c>
      <c r="D74" s="4" t="s">
        <v>458</v>
      </c>
      <c r="E74" s="4" t="s">
        <v>39</v>
      </c>
      <c r="F74" s="34" t="s">
        <v>270</v>
      </c>
      <c r="G74" s="35">
        <v>0</v>
      </c>
      <c r="H74" s="3" t="s">
        <v>463</v>
      </c>
      <c r="I74" s="36" t="s">
        <v>1</v>
      </c>
      <c r="J74" s="36" t="s">
        <v>464</v>
      </c>
      <c r="K74" s="36" t="str">
        <f t="shared" ca="1" si="1"/>
        <v>023AFF8B-250F-39DD-FC89-A89AF5088EEE</v>
      </c>
      <c r="L74" s="37"/>
      <c r="M74" s="37" t="s">
        <v>115</v>
      </c>
    </row>
    <row r="75" spans="1:13" ht="15" customHeight="1" x14ac:dyDescent="0.3">
      <c r="A75" s="3" t="s">
        <v>462</v>
      </c>
      <c r="B75" s="4" t="s">
        <v>113</v>
      </c>
      <c r="C75" s="9" t="s">
        <v>114</v>
      </c>
      <c r="D75" s="4" t="s">
        <v>458</v>
      </c>
      <c r="E75" s="4" t="s">
        <v>39</v>
      </c>
      <c r="F75" s="34" t="s">
        <v>272</v>
      </c>
      <c r="G75" s="35">
        <v>0</v>
      </c>
      <c r="H75" s="3" t="s">
        <v>463</v>
      </c>
      <c r="I75" s="36" t="s">
        <v>1</v>
      </c>
      <c r="J75" s="36" t="s">
        <v>464</v>
      </c>
      <c r="K75" s="36" t="str">
        <f t="shared" ca="1" si="1"/>
        <v>F73A3DE4-92C2-BE2F-C3A5-1DF72B94BDC7</v>
      </c>
      <c r="L75" s="37"/>
      <c r="M75" s="37" t="s">
        <v>115</v>
      </c>
    </row>
    <row r="76" spans="1:13" ht="15" customHeight="1" x14ac:dyDescent="0.3">
      <c r="A76" s="3" t="s">
        <v>462</v>
      </c>
      <c r="B76" s="4" t="s">
        <v>113</v>
      </c>
      <c r="C76" s="9" t="s">
        <v>114</v>
      </c>
      <c r="D76" s="4" t="s">
        <v>458</v>
      </c>
      <c r="E76" s="4" t="s">
        <v>39</v>
      </c>
      <c r="F76" s="34" t="s">
        <v>274</v>
      </c>
      <c r="G76" s="35">
        <v>0</v>
      </c>
      <c r="H76" s="3" t="s">
        <v>463</v>
      </c>
      <c r="I76" s="36" t="s">
        <v>1</v>
      </c>
      <c r="J76" s="36" t="s">
        <v>464</v>
      </c>
      <c r="K76" s="36" t="str">
        <f t="shared" ca="1" si="1"/>
        <v>09CE35D6-6B6C-2BB0-14E0-E5C7C46B1EC6</v>
      </c>
      <c r="L76" s="37"/>
      <c r="M76" s="37" t="s">
        <v>115</v>
      </c>
    </row>
    <row r="77" spans="1:13" ht="15" customHeight="1" x14ac:dyDescent="0.3">
      <c r="A77" s="3" t="s">
        <v>462</v>
      </c>
      <c r="B77" s="4" t="s">
        <v>113</v>
      </c>
      <c r="C77" s="9" t="s">
        <v>114</v>
      </c>
      <c r="D77" s="4" t="s">
        <v>458</v>
      </c>
      <c r="E77" s="4" t="s">
        <v>39</v>
      </c>
      <c r="F77" s="34" t="s">
        <v>276</v>
      </c>
      <c r="G77" s="35">
        <v>0</v>
      </c>
      <c r="H77" s="3" t="s">
        <v>463</v>
      </c>
      <c r="I77" s="36" t="s">
        <v>1</v>
      </c>
      <c r="J77" s="36" t="s">
        <v>464</v>
      </c>
      <c r="K77" s="36" t="str">
        <f t="shared" ca="1" si="1"/>
        <v>B17329AD-449F-7997-F69D-02AFCB72EBF3</v>
      </c>
      <c r="L77" s="37"/>
      <c r="M77" s="37" t="s">
        <v>115</v>
      </c>
    </row>
    <row r="78" spans="1:13" ht="15" customHeight="1" x14ac:dyDescent="0.3">
      <c r="A78" s="3" t="s">
        <v>462</v>
      </c>
      <c r="B78" s="4" t="s">
        <v>113</v>
      </c>
      <c r="C78" s="9" t="s">
        <v>114</v>
      </c>
      <c r="D78" s="4" t="s">
        <v>458</v>
      </c>
      <c r="E78" s="4" t="s">
        <v>39</v>
      </c>
      <c r="F78" s="34" t="s">
        <v>278</v>
      </c>
      <c r="G78" s="35">
        <v>0</v>
      </c>
      <c r="H78" s="3" t="s">
        <v>463</v>
      </c>
      <c r="I78" s="36" t="s">
        <v>1</v>
      </c>
      <c r="J78" s="36" t="s">
        <v>464</v>
      </c>
      <c r="K78" s="36" t="str">
        <f t="shared" ca="1" si="1"/>
        <v>7FB99352-B6B0-E137-FEED-B0485D18AEBE</v>
      </c>
      <c r="L78" s="37"/>
      <c r="M78" s="37" t="s">
        <v>115</v>
      </c>
    </row>
    <row r="79" spans="1:13" ht="15" customHeight="1" x14ac:dyDescent="0.3">
      <c r="A79" s="3" t="s">
        <v>462</v>
      </c>
      <c r="B79" s="4" t="s">
        <v>113</v>
      </c>
      <c r="C79" s="9" t="s">
        <v>114</v>
      </c>
      <c r="D79" s="4" t="s">
        <v>458</v>
      </c>
      <c r="E79" s="4" t="s">
        <v>39</v>
      </c>
      <c r="F79" s="34" t="s">
        <v>280</v>
      </c>
      <c r="G79" s="35">
        <v>0</v>
      </c>
      <c r="H79" s="3" t="s">
        <v>463</v>
      </c>
      <c r="I79" s="36" t="s">
        <v>1</v>
      </c>
      <c r="J79" s="36" t="s">
        <v>464</v>
      </c>
      <c r="K79" s="36" t="str">
        <f t="shared" ca="1" si="1"/>
        <v>5B2B9BCD-16D0-422E-D29F-8DB0E9494203</v>
      </c>
      <c r="L79" s="37"/>
      <c r="M79" s="37" t="s">
        <v>115</v>
      </c>
    </row>
    <row r="80" spans="1:13" ht="15" customHeight="1" x14ac:dyDescent="0.3">
      <c r="A80" s="3" t="s">
        <v>462</v>
      </c>
      <c r="B80" s="4" t="s">
        <v>113</v>
      </c>
      <c r="C80" s="9" t="s">
        <v>114</v>
      </c>
      <c r="D80" s="4" t="s">
        <v>458</v>
      </c>
      <c r="E80" s="4" t="s">
        <v>39</v>
      </c>
      <c r="F80" s="34" t="s">
        <v>282</v>
      </c>
      <c r="G80" s="35">
        <v>0</v>
      </c>
      <c r="H80" s="3" t="s">
        <v>463</v>
      </c>
      <c r="I80" s="36" t="s">
        <v>1</v>
      </c>
      <c r="J80" s="36" t="s">
        <v>464</v>
      </c>
      <c r="K80" s="36" t="str">
        <f t="shared" ca="1" si="1"/>
        <v>56EAE0BA-678A-1E97-D307-CD58095734E5</v>
      </c>
      <c r="L80" s="37"/>
      <c r="M80" s="37" t="s">
        <v>115</v>
      </c>
    </row>
    <row r="81" spans="1:13" ht="15" customHeight="1" x14ac:dyDescent="0.3">
      <c r="A81" s="3" t="s">
        <v>462</v>
      </c>
      <c r="B81" s="4" t="s">
        <v>113</v>
      </c>
      <c r="C81" s="9" t="s">
        <v>114</v>
      </c>
      <c r="D81" s="4" t="s">
        <v>458</v>
      </c>
      <c r="E81" s="4" t="s">
        <v>39</v>
      </c>
      <c r="F81" s="34" t="s">
        <v>284</v>
      </c>
      <c r="G81" s="35">
        <v>0</v>
      </c>
      <c r="H81" s="3" t="s">
        <v>463</v>
      </c>
      <c r="I81" s="36" t="s">
        <v>1</v>
      </c>
      <c r="J81" s="36" t="s">
        <v>464</v>
      </c>
      <c r="K81" s="36" t="str">
        <f t="shared" ca="1" si="1"/>
        <v>90AB7C6D-8A73-08C9-661B-AA095AE9FAB7</v>
      </c>
      <c r="L81" s="37"/>
      <c r="M81" s="37" t="s">
        <v>115</v>
      </c>
    </row>
    <row r="82" spans="1:13" ht="15" customHeight="1" x14ac:dyDescent="0.3">
      <c r="A82" s="3" t="s">
        <v>462</v>
      </c>
      <c r="B82" s="4" t="s">
        <v>113</v>
      </c>
      <c r="C82" s="9" t="s">
        <v>114</v>
      </c>
      <c r="D82" s="4" t="s">
        <v>458</v>
      </c>
      <c r="E82" s="4" t="s">
        <v>39</v>
      </c>
      <c r="F82" s="34" t="s">
        <v>286</v>
      </c>
      <c r="G82" s="35">
        <v>0</v>
      </c>
      <c r="H82" s="3" t="s">
        <v>463</v>
      </c>
      <c r="I82" s="36" t="s">
        <v>1</v>
      </c>
      <c r="J82" s="36" t="s">
        <v>464</v>
      </c>
      <c r="K82" s="36" t="str">
        <f t="shared" ca="1" si="1"/>
        <v>C85B1E44-EF84-AFEB-876A-DA8D318BAFA2</v>
      </c>
      <c r="L82" s="37"/>
      <c r="M82" s="37" t="s">
        <v>115</v>
      </c>
    </row>
    <row r="83" spans="1:13" ht="15" customHeight="1" x14ac:dyDescent="0.3">
      <c r="A83" s="3" t="s">
        <v>462</v>
      </c>
      <c r="B83" s="4" t="s">
        <v>113</v>
      </c>
      <c r="C83" s="9" t="s">
        <v>114</v>
      </c>
      <c r="D83" s="4" t="s">
        <v>458</v>
      </c>
      <c r="E83" s="4" t="s">
        <v>39</v>
      </c>
      <c r="F83" s="34" t="s">
        <v>288</v>
      </c>
      <c r="G83" s="35">
        <v>0</v>
      </c>
      <c r="H83" s="3" t="s">
        <v>463</v>
      </c>
      <c r="I83" s="36" t="s">
        <v>1</v>
      </c>
      <c r="J83" s="36" t="s">
        <v>464</v>
      </c>
      <c r="K83" s="36" t="str">
        <f t="shared" ca="1" si="1"/>
        <v>8DCC86B1-BF74-27A6-3ED2-4F58F68C4918</v>
      </c>
      <c r="L83" s="37"/>
      <c r="M83" s="37" t="s">
        <v>115</v>
      </c>
    </row>
    <row r="84" spans="1:13" ht="15" customHeight="1" x14ac:dyDescent="0.3">
      <c r="A84" s="3" t="s">
        <v>462</v>
      </c>
      <c r="B84" s="4" t="s">
        <v>113</v>
      </c>
      <c r="C84" s="9" t="s">
        <v>114</v>
      </c>
      <c r="D84" s="4" t="s">
        <v>458</v>
      </c>
      <c r="E84" s="4" t="s">
        <v>39</v>
      </c>
      <c r="F84" s="34" t="s">
        <v>290</v>
      </c>
      <c r="G84" s="35">
        <v>0</v>
      </c>
      <c r="H84" s="3" t="s">
        <v>463</v>
      </c>
      <c r="I84" s="36" t="s">
        <v>1</v>
      </c>
      <c r="J84" s="36" t="s">
        <v>464</v>
      </c>
      <c r="K84" s="36" t="str">
        <f t="shared" ca="1" si="1"/>
        <v>242C6751-24F9-6815-DBBE-8C21B3AD858C</v>
      </c>
      <c r="L84" s="37"/>
      <c r="M84" s="37" t="s">
        <v>115</v>
      </c>
    </row>
    <row r="85" spans="1:13" ht="15" customHeight="1" x14ac:dyDescent="0.3">
      <c r="A85" s="3" t="s">
        <v>462</v>
      </c>
      <c r="B85" s="4" t="s">
        <v>113</v>
      </c>
      <c r="C85" s="9" t="s">
        <v>114</v>
      </c>
      <c r="D85" s="4" t="s">
        <v>458</v>
      </c>
      <c r="E85" s="4" t="s">
        <v>39</v>
      </c>
      <c r="F85" s="34" t="s">
        <v>292</v>
      </c>
      <c r="G85" s="35">
        <v>0</v>
      </c>
      <c r="H85" s="3" t="s">
        <v>463</v>
      </c>
      <c r="I85" s="36" t="s">
        <v>1</v>
      </c>
      <c r="J85" s="36" t="s">
        <v>464</v>
      </c>
      <c r="K85" s="36" t="str">
        <f t="shared" ca="1" si="1"/>
        <v>1B3FA9F5-DB1D-C72D-DE45-C3B87D10D15A</v>
      </c>
      <c r="L85" s="37"/>
      <c r="M85" s="37" t="s">
        <v>115</v>
      </c>
    </row>
    <row r="86" spans="1:13" ht="15" customHeight="1" x14ac:dyDescent="0.3">
      <c r="A86" s="3" t="s">
        <v>462</v>
      </c>
      <c r="B86" s="4" t="s">
        <v>113</v>
      </c>
      <c r="C86" s="9" t="s">
        <v>114</v>
      </c>
      <c r="D86" s="4" t="s">
        <v>458</v>
      </c>
      <c r="E86" s="4" t="s">
        <v>39</v>
      </c>
      <c r="F86" s="34" t="s">
        <v>294</v>
      </c>
      <c r="G86" s="35">
        <v>0</v>
      </c>
      <c r="H86" s="3" t="s">
        <v>463</v>
      </c>
      <c r="I86" s="36" t="s">
        <v>1</v>
      </c>
      <c r="J86" s="36" t="s">
        <v>464</v>
      </c>
      <c r="K86" s="36" t="str">
        <f t="shared" ca="1" si="1"/>
        <v>36CCA162-6469-E092-710A-DEC4AFA4CB68</v>
      </c>
      <c r="L86" s="37"/>
      <c r="M86" s="37" t="s">
        <v>115</v>
      </c>
    </row>
    <row r="87" spans="1:13" ht="15" customHeight="1" x14ac:dyDescent="0.3">
      <c r="A87" s="3" t="s">
        <v>462</v>
      </c>
      <c r="B87" s="4" t="s">
        <v>113</v>
      </c>
      <c r="C87" s="9" t="s">
        <v>114</v>
      </c>
      <c r="D87" s="4" t="s">
        <v>458</v>
      </c>
      <c r="E87" s="4" t="s">
        <v>39</v>
      </c>
      <c r="F87" s="34" t="s">
        <v>296</v>
      </c>
      <c r="G87" s="35">
        <v>0</v>
      </c>
      <c r="H87" s="3" t="s">
        <v>463</v>
      </c>
      <c r="I87" s="36" t="s">
        <v>1</v>
      </c>
      <c r="J87" s="36" t="s">
        <v>464</v>
      </c>
      <c r="K87" s="36" t="str">
        <f t="shared" ca="1" si="1"/>
        <v>0314E95E-C708-E40C-5956-44885B61E83A</v>
      </c>
      <c r="L87" s="37"/>
      <c r="M87" s="37" t="s">
        <v>115</v>
      </c>
    </row>
    <row r="88" spans="1:13" ht="15" customHeight="1" x14ac:dyDescent="0.3">
      <c r="A88" s="3" t="s">
        <v>462</v>
      </c>
      <c r="B88" s="4" t="s">
        <v>113</v>
      </c>
      <c r="C88" s="9" t="s">
        <v>114</v>
      </c>
      <c r="D88" s="4" t="s">
        <v>458</v>
      </c>
      <c r="E88" s="4" t="s">
        <v>39</v>
      </c>
      <c r="F88" s="34" t="s">
        <v>298</v>
      </c>
      <c r="G88" s="35">
        <v>0</v>
      </c>
      <c r="H88" s="3" t="s">
        <v>463</v>
      </c>
      <c r="I88" s="36" t="s">
        <v>1</v>
      </c>
      <c r="J88" s="36" t="s">
        <v>464</v>
      </c>
      <c r="K88" s="36" t="str">
        <f t="shared" ca="1" si="1"/>
        <v>4057782B-AEC2-15AB-BFB1-8BBFA8A2E1CC</v>
      </c>
      <c r="L88" s="37"/>
      <c r="M88" s="37" t="s">
        <v>115</v>
      </c>
    </row>
    <row r="89" spans="1:13" ht="15" customHeight="1" x14ac:dyDescent="0.3">
      <c r="A89" s="3" t="s">
        <v>462</v>
      </c>
      <c r="B89" s="4" t="s">
        <v>113</v>
      </c>
      <c r="C89" s="9" t="s">
        <v>114</v>
      </c>
      <c r="D89" s="4" t="s">
        <v>458</v>
      </c>
      <c r="E89" s="4" t="s">
        <v>39</v>
      </c>
      <c r="F89" s="34" t="s">
        <v>300</v>
      </c>
      <c r="G89" s="35">
        <v>0</v>
      </c>
      <c r="H89" s="3" t="s">
        <v>463</v>
      </c>
      <c r="I89" s="36" t="s">
        <v>1</v>
      </c>
      <c r="J89" s="36" t="s">
        <v>464</v>
      </c>
      <c r="K89" s="36" t="str">
        <f t="shared" ca="1" si="1"/>
        <v>5E8BFC72-8B83-9095-9BBB-478AFEE013D1</v>
      </c>
      <c r="L89" s="37"/>
      <c r="M89" s="37" t="s">
        <v>115</v>
      </c>
    </row>
    <row r="90" spans="1:13" ht="15" customHeight="1" x14ac:dyDescent="0.3">
      <c r="A90" s="3" t="s">
        <v>462</v>
      </c>
      <c r="B90" s="4" t="s">
        <v>113</v>
      </c>
      <c r="C90" s="9" t="s">
        <v>114</v>
      </c>
      <c r="D90" s="4" t="s">
        <v>458</v>
      </c>
      <c r="E90" s="4" t="s">
        <v>39</v>
      </c>
      <c r="F90" s="34" t="s">
        <v>302</v>
      </c>
      <c r="G90" s="35">
        <v>1</v>
      </c>
      <c r="H90" s="3" t="s">
        <v>463</v>
      </c>
      <c r="I90" s="36" t="s">
        <v>1</v>
      </c>
      <c r="J90" s="36" t="s">
        <v>464</v>
      </c>
      <c r="K90" s="36" t="str">
        <f t="shared" ca="1" si="1"/>
        <v>9074E2A5-95FB-A9D1-7A94-FCC9D01E0876</v>
      </c>
      <c r="L90" s="37"/>
      <c r="M90" s="37" t="s">
        <v>115</v>
      </c>
    </row>
    <row r="91" spans="1:13" ht="15" customHeight="1" x14ac:dyDescent="0.3">
      <c r="A91" s="3" t="s">
        <v>462</v>
      </c>
      <c r="B91" s="4" t="s">
        <v>113</v>
      </c>
      <c r="C91" s="9" t="s">
        <v>114</v>
      </c>
      <c r="D91" s="4" t="s">
        <v>458</v>
      </c>
      <c r="E91" s="4" t="s">
        <v>39</v>
      </c>
      <c r="F91" s="34" t="s">
        <v>304</v>
      </c>
      <c r="G91" s="35">
        <v>0</v>
      </c>
      <c r="H91" s="3" t="s">
        <v>463</v>
      </c>
      <c r="I91" s="36" t="s">
        <v>1</v>
      </c>
      <c r="J91" s="36" t="s">
        <v>464</v>
      </c>
      <c r="K91" s="36" t="str">
        <f t="shared" ca="1" si="1"/>
        <v>5A88BFC6-CA07-A1A2-50C9-E68D07C1BE9C</v>
      </c>
      <c r="L91" s="37"/>
      <c r="M91" s="37" t="s">
        <v>115</v>
      </c>
    </row>
    <row r="92" spans="1:13" ht="15" customHeight="1" x14ac:dyDescent="0.3">
      <c r="A92" s="3" t="s">
        <v>462</v>
      </c>
      <c r="B92" s="4" t="s">
        <v>113</v>
      </c>
      <c r="C92" s="9" t="s">
        <v>114</v>
      </c>
      <c r="D92" s="4" t="s">
        <v>458</v>
      </c>
      <c r="E92" s="4" t="s">
        <v>39</v>
      </c>
      <c r="F92" s="34" t="s">
        <v>306</v>
      </c>
      <c r="G92" s="35">
        <v>0</v>
      </c>
      <c r="H92" s="3" t="s">
        <v>463</v>
      </c>
      <c r="I92" s="36" t="s">
        <v>1</v>
      </c>
      <c r="J92" s="36" t="s">
        <v>464</v>
      </c>
      <c r="K92" s="36" t="str">
        <f t="shared" ca="1" si="1"/>
        <v>F5A72FDB-30A2-5E6D-ACED-69F30321C971</v>
      </c>
      <c r="L92" s="37"/>
      <c r="M92" s="37" t="s">
        <v>115</v>
      </c>
    </row>
    <row r="93" spans="1:13" ht="15" customHeight="1" x14ac:dyDescent="0.3">
      <c r="A93" s="3" t="s">
        <v>462</v>
      </c>
      <c r="B93" s="4" t="s">
        <v>113</v>
      </c>
      <c r="C93" s="9" t="s">
        <v>114</v>
      </c>
      <c r="D93" s="4" t="s">
        <v>458</v>
      </c>
      <c r="E93" s="4" t="s">
        <v>39</v>
      </c>
      <c r="F93" s="34" t="s">
        <v>308</v>
      </c>
      <c r="G93" s="35">
        <v>0</v>
      </c>
      <c r="H93" s="3" t="s">
        <v>463</v>
      </c>
      <c r="I93" s="36" t="s">
        <v>1</v>
      </c>
      <c r="J93" s="36" t="s">
        <v>464</v>
      </c>
      <c r="K93" s="36" t="str">
        <f t="shared" ca="1" si="1"/>
        <v>0F6FC2BC-CB25-2621-AC3C-65A3D837198E</v>
      </c>
      <c r="L93" s="37"/>
      <c r="M93" s="37" t="s">
        <v>115</v>
      </c>
    </row>
    <row r="94" spans="1:13" ht="15" customHeight="1" x14ac:dyDescent="0.3">
      <c r="A94" s="3" t="s">
        <v>462</v>
      </c>
      <c r="B94" s="4" t="s">
        <v>113</v>
      </c>
      <c r="C94" s="9" t="s">
        <v>114</v>
      </c>
      <c r="D94" s="4" t="s">
        <v>458</v>
      </c>
      <c r="E94" s="4" t="s">
        <v>39</v>
      </c>
      <c r="F94" s="34" t="s">
        <v>310</v>
      </c>
      <c r="G94" s="35">
        <v>0</v>
      </c>
      <c r="H94" s="3" t="s">
        <v>463</v>
      </c>
      <c r="I94" s="36" t="s">
        <v>1</v>
      </c>
      <c r="J94" s="36" t="s">
        <v>464</v>
      </c>
      <c r="K94" s="36" t="str">
        <f t="shared" ca="1" si="1"/>
        <v>CDA6E099-CC45-BED3-633B-9BEFEFC1DECD</v>
      </c>
      <c r="L94" s="37"/>
      <c r="M94" s="37" t="s">
        <v>115</v>
      </c>
    </row>
    <row r="95" spans="1:13" ht="15" customHeight="1" x14ac:dyDescent="0.3">
      <c r="A95" s="3" t="s">
        <v>462</v>
      </c>
      <c r="B95" s="4" t="s">
        <v>113</v>
      </c>
      <c r="C95" s="9" t="s">
        <v>114</v>
      </c>
      <c r="D95" s="4" t="s">
        <v>458</v>
      </c>
      <c r="E95" s="4" t="s">
        <v>39</v>
      </c>
      <c r="F95" s="34" t="s">
        <v>312</v>
      </c>
      <c r="G95" s="35">
        <v>0</v>
      </c>
      <c r="H95" s="3" t="s">
        <v>463</v>
      </c>
      <c r="I95" s="36" t="s">
        <v>1</v>
      </c>
      <c r="J95" s="36" t="s">
        <v>464</v>
      </c>
      <c r="K95" s="36" t="str">
        <f t="shared" ca="1" si="1"/>
        <v>24CF0A4B-ECC4-75EB-DE0E-592D4AFC4313</v>
      </c>
      <c r="L95" s="37"/>
      <c r="M95" s="37" t="s">
        <v>115</v>
      </c>
    </row>
    <row r="96" spans="1:13" ht="15" customHeight="1" x14ac:dyDescent="0.3">
      <c r="A96" s="3" t="s">
        <v>462</v>
      </c>
      <c r="B96" s="4" t="s">
        <v>113</v>
      </c>
      <c r="C96" s="9" t="s">
        <v>114</v>
      </c>
      <c r="D96" s="4" t="s">
        <v>458</v>
      </c>
      <c r="E96" s="4" t="s">
        <v>39</v>
      </c>
      <c r="F96" s="34" t="s">
        <v>314</v>
      </c>
      <c r="G96" s="35">
        <v>0</v>
      </c>
      <c r="H96" s="3" t="s">
        <v>463</v>
      </c>
      <c r="I96" s="36" t="s">
        <v>1</v>
      </c>
      <c r="J96" s="36" t="s">
        <v>464</v>
      </c>
      <c r="K96" s="36" t="str">
        <f t="shared" ca="1" si="1"/>
        <v>94F13716-8217-D812-275D-3E71C45E1301</v>
      </c>
      <c r="L96" s="37"/>
      <c r="M96" s="37" t="s">
        <v>115</v>
      </c>
    </row>
    <row r="97" spans="1:13" ht="15" customHeight="1" x14ac:dyDescent="0.3">
      <c r="A97" s="3" t="s">
        <v>462</v>
      </c>
      <c r="B97" s="4" t="s">
        <v>113</v>
      </c>
      <c r="C97" s="9" t="s">
        <v>114</v>
      </c>
      <c r="D97" s="4" t="s">
        <v>458</v>
      </c>
      <c r="E97" s="4" t="s">
        <v>39</v>
      </c>
      <c r="F97" s="34" t="s">
        <v>316</v>
      </c>
      <c r="G97" s="35">
        <v>0</v>
      </c>
      <c r="H97" s="3" t="s">
        <v>463</v>
      </c>
      <c r="I97" s="36" t="s">
        <v>1</v>
      </c>
      <c r="J97" s="36" t="s">
        <v>464</v>
      </c>
      <c r="K97" s="36" t="str">
        <f t="shared" ca="1" si="1"/>
        <v>F48F313D-76B8-851C-C633-7FA490E79794</v>
      </c>
      <c r="L97" s="37"/>
      <c r="M97" s="37" t="s">
        <v>115</v>
      </c>
    </row>
    <row r="98" spans="1:13" ht="15" customHeight="1" x14ac:dyDescent="0.3">
      <c r="A98" s="3" t="s">
        <v>462</v>
      </c>
      <c r="B98" s="4" t="s">
        <v>113</v>
      </c>
      <c r="C98" s="9" t="s">
        <v>114</v>
      </c>
      <c r="D98" s="4" t="s">
        <v>458</v>
      </c>
      <c r="E98" s="4" t="s">
        <v>39</v>
      </c>
      <c r="F98" s="34" t="s">
        <v>318</v>
      </c>
      <c r="G98" s="35">
        <v>0</v>
      </c>
      <c r="H98" s="3" t="s">
        <v>463</v>
      </c>
      <c r="I98" s="36" t="s">
        <v>1</v>
      </c>
      <c r="J98" s="36" t="s">
        <v>464</v>
      </c>
      <c r="K98" s="36" t="str">
        <f t="shared" ca="1" si="1"/>
        <v>ED7FA880-362F-2431-B870-87DADA8BF98C</v>
      </c>
      <c r="L98" s="37"/>
      <c r="M98" s="37" t="s">
        <v>115</v>
      </c>
    </row>
    <row r="99" spans="1:13" ht="15" customHeight="1" x14ac:dyDescent="0.3">
      <c r="A99" s="3" t="s">
        <v>462</v>
      </c>
      <c r="B99" s="4" t="s">
        <v>113</v>
      </c>
      <c r="C99" s="9" t="s">
        <v>114</v>
      </c>
      <c r="D99" s="4" t="s">
        <v>458</v>
      </c>
      <c r="E99" s="4" t="s">
        <v>39</v>
      </c>
      <c r="F99" s="34" t="s">
        <v>320</v>
      </c>
      <c r="G99" s="35">
        <v>0</v>
      </c>
      <c r="H99" s="3" t="s">
        <v>463</v>
      </c>
      <c r="I99" s="36" t="s">
        <v>1</v>
      </c>
      <c r="J99" s="36" t="s">
        <v>464</v>
      </c>
      <c r="K99" s="36" t="str">
        <f t="shared" ca="1" si="1"/>
        <v>B235D58C-C77D-0D60-83F2-2352320DEE1E</v>
      </c>
      <c r="L99" s="37"/>
      <c r="M99" s="37" t="s">
        <v>115</v>
      </c>
    </row>
    <row r="100" spans="1:13" ht="15" customHeight="1" x14ac:dyDescent="0.3">
      <c r="A100" s="3" t="s">
        <v>462</v>
      </c>
      <c r="B100" s="4" t="s">
        <v>113</v>
      </c>
      <c r="C100" s="9" t="s">
        <v>114</v>
      </c>
      <c r="D100" s="4" t="s">
        <v>458</v>
      </c>
      <c r="E100" s="4" t="s">
        <v>39</v>
      </c>
      <c r="F100" s="34" t="s">
        <v>322</v>
      </c>
      <c r="G100" s="35">
        <v>0</v>
      </c>
      <c r="H100" s="3" t="s">
        <v>463</v>
      </c>
      <c r="I100" s="36" t="s">
        <v>1</v>
      </c>
      <c r="J100" s="36" t="s">
        <v>464</v>
      </c>
      <c r="K100" s="36" t="str">
        <f t="shared" ca="1" si="1"/>
        <v>02EDBBB5-D107-678C-3BA3-969A11CB1024</v>
      </c>
      <c r="L100" s="37"/>
      <c r="M100" s="37" t="s">
        <v>115</v>
      </c>
    </row>
    <row r="101" spans="1:13" ht="15" customHeight="1" x14ac:dyDescent="0.3">
      <c r="A101" s="3" t="s">
        <v>462</v>
      </c>
      <c r="B101" s="4" t="s">
        <v>113</v>
      </c>
      <c r="C101" s="9" t="s">
        <v>114</v>
      </c>
      <c r="D101" s="4" t="s">
        <v>458</v>
      </c>
      <c r="E101" s="4" t="s">
        <v>39</v>
      </c>
      <c r="F101" s="34" t="s">
        <v>324</v>
      </c>
      <c r="G101" s="35">
        <v>0</v>
      </c>
      <c r="H101" s="3" t="s">
        <v>463</v>
      </c>
      <c r="I101" s="36" t="s">
        <v>1</v>
      </c>
      <c r="J101" s="36" t="s">
        <v>464</v>
      </c>
      <c r="K101" s="36" t="str">
        <f t="shared" ca="1" si="1"/>
        <v>07309DF9-4EFF-85AD-3ADD-E032421A324F</v>
      </c>
      <c r="L101" s="37"/>
      <c r="M101" s="37" t="s">
        <v>115</v>
      </c>
    </row>
    <row r="102" spans="1:13" ht="15" customHeight="1" x14ac:dyDescent="0.3">
      <c r="A102" s="3" t="s">
        <v>462</v>
      </c>
      <c r="B102" s="4" t="s">
        <v>113</v>
      </c>
      <c r="C102" s="9" t="s">
        <v>114</v>
      </c>
      <c r="D102" s="4" t="s">
        <v>458</v>
      </c>
      <c r="E102" s="4" t="s">
        <v>39</v>
      </c>
      <c r="F102" s="34" t="s">
        <v>326</v>
      </c>
      <c r="G102" s="35">
        <v>0</v>
      </c>
      <c r="H102" s="3" t="s">
        <v>463</v>
      </c>
      <c r="I102" s="36" t="s">
        <v>1</v>
      </c>
      <c r="J102" s="36" t="s">
        <v>464</v>
      </c>
      <c r="K102" s="36" t="str">
        <f t="shared" ca="1" si="1"/>
        <v>6C7D2836-A9F5-A63A-7BDC-C4925EF9278D</v>
      </c>
      <c r="L102" s="37"/>
      <c r="M102" s="37" t="s">
        <v>115</v>
      </c>
    </row>
    <row r="103" spans="1:13" ht="15" customHeight="1" x14ac:dyDescent="0.3">
      <c r="A103" s="3" t="s">
        <v>462</v>
      </c>
      <c r="B103" s="4" t="s">
        <v>113</v>
      </c>
      <c r="C103" s="9" t="s">
        <v>114</v>
      </c>
      <c r="D103" s="4" t="s">
        <v>458</v>
      </c>
      <c r="E103" s="4" t="s">
        <v>39</v>
      </c>
      <c r="F103" s="34" t="s">
        <v>328</v>
      </c>
      <c r="G103" s="35">
        <v>1</v>
      </c>
      <c r="H103" s="3" t="s">
        <v>463</v>
      </c>
      <c r="I103" s="36" t="s">
        <v>1</v>
      </c>
      <c r="J103" s="36" t="s">
        <v>464</v>
      </c>
      <c r="K103" s="36" t="str">
        <f t="shared" ca="1" si="1"/>
        <v>09A0863E-EC0B-D138-5105-750A12F020CB</v>
      </c>
      <c r="L103" s="37"/>
      <c r="M103" s="37" t="s">
        <v>115</v>
      </c>
    </row>
    <row r="104" spans="1:13" ht="15" customHeight="1" x14ac:dyDescent="0.3">
      <c r="A104" s="3" t="s">
        <v>462</v>
      </c>
      <c r="B104" s="4" t="s">
        <v>113</v>
      </c>
      <c r="C104" s="9" t="s">
        <v>114</v>
      </c>
      <c r="D104" s="4" t="s">
        <v>458</v>
      </c>
      <c r="E104" s="4" t="s">
        <v>39</v>
      </c>
      <c r="F104" s="34" t="s">
        <v>330</v>
      </c>
      <c r="G104" s="35">
        <v>0</v>
      </c>
      <c r="H104" s="3" t="s">
        <v>463</v>
      </c>
      <c r="I104" s="36" t="s">
        <v>1</v>
      </c>
      <c r="J104" s="36" t="s">
        <v>464</v>
      </c>
      <c r="K104" s="36" t="str">
        <f t="shared" ca="1" si="1"/>
        <v>0E01E5E9-8BDD-4B00-8647-DA251A53CF7D</v>
      </c>
      <c r="L104" s="37"/>
      <c r="M104" s="37" t="s">
        <v>115</v>
      </c>
    </row>
    <row r="105" spans="1:13" ht="15" customHeight="1" x14ac:dyDescent="0.3">
      <c r="A105" s="3" t="s">
        <v>462</v>
      </c>
      <c r="B105" s="4" t="s">
        <v>113</v>
      </c>
      <c r="C105" s="9" t="s">
        <v>114</v>
      </c>
      <c r="D105" s="4" t="s">
        <v>458</v>
      </c>
      <c r="E105" s="4" t="s">
        <v>39</v>
      </c>
      <c r="F105" s="34" t="s">
        <v>332</v>
      </c>
      <c r="G105" s="35">
        <v>0</v>
      </c>
      <c r="H105" s="3" t="s">
        <v>463</v>
      </c>
      <c r="I105" s="36" t="s">
        <v>1</v>
      </c>
      <c r="J105" s="36" t="s">
        <v>464</v>
      </c>
      <c r="K105" s="36" t="str">
        <f t="shared" ca="1" si="1"/>
        <v>FA18E09B-8E22-D29D-1734-4E2FA4EA688E</v>
      </c>
      <c r="L105" s="37"/>
      <c r="M105" s="37" t="s">
        <v>115</v>
      </c>
    </row>
    <row r="106" spans="1:13" ht="15" customHeight="1" x14ac:dyDescent="0.3">
      <c r="A106" s="3" t="s">
        <v>462</v>
      </c>
      <c r="B106" s="4" t="s">
        <v>113</v>
      </c>
      <c r="C106" s="9" t="s">
        <v>114</v>
      </c>
      <c r="D106" s="4" t="s">
        <v>458</v>
      </c>
      <c r="E106" s="4" t="s">
        <v>39</v>
      </c>
      <c r="F106" s="34" t="s">
        <v>334</v>
      </c>
      <c r="G106" s="35">
        <v>0</v>
      </c>
      <c r="H106" s="3" t="s">
        <v>463</v>
      </c>
      <c r="I106" s="36" t="s">
        <v>1</v>
      </c>
      <c r="J106" s="36" t="s">
        <v>464</v>
      </c>
      <c r="K106" s="36" t="str">
        <f t="shared" ca="1" si="1"/>
        <v>27DC1779-98F5-E759-FD1C-B9BEF0E382F2</v>
      </c>
      <c r="L106" s="37"/>
      <c r="M106" s="37" t="s">
        <v>115</v>
      </c>
    </row>
    <row r="107" spans="1:13" ht="15" customHeight="1" x14ac:dyDescent="0.3">
      <c r="A107" s="3" t="s">
        <v>462</v>
      </c>
      <c r="B107" s="4" t="s">
        <v>113</v>
      </c>
      <c r="C107" s="9" t="s">
        <v>114</v>
      </c>
      <c r="D107" s="4" t="s">
        <v>458</v>
      </c>
      <c r="E107" s="4" t="s">
        <v>39</v>
      </c>
      <c r="F107" s="34" t="s">
        <v>336</v>
      </c>
      <c r="G107" s="35">
        <v>0</v>
      </c>
      <c r="H107" s="3" t="s">
        <v>463</v>
      </c>
      <c r="I107" s="36" t="s">
        <v>1</v>
      </c>
      <c r="J107" s="36" t="s">
        <v>464</v>
      </c>
      <c r="K107" s="36" t="str">
        <f t="shared" ca="1" si="1"/>
        <v>87DE2E37-8602-A795-12FC-DFC0144D1F4F</v>
      </c>
      <c r="L107" s="37"/>
      <c r="M107" s="37" t="s">
        <v>115</v>
      </c>
    </row>
    <row r="108" spans="1:13" ht="15" customHeight="1" x14ac:dyDescent="0.3">
      <c r="A108" s="3" t="s">
        <v>462</v>
      </c>
      <c r="B108" s="4" t="s">
        <v>113</v>
      </c>
      <c r="C108" s="9" t="s">
        <v>114</v>
      </c>
      <c r="D108" s="4" t="s">
        <v>458</v>
      </c>
      <c r="E108" s="4" t="s">
        <v>39</v>
      </c>
      <c r="F108" s="34" t="s">
        <v>338</v>
      </c>
      <c r="G108" s="35">
        <v>0</v>
      </c>
      <c r="H108" s="3" t="s">
        <v>463</v>
      </c>
      <c r="I108" s="36" t="s">
        <v>1</v>
      </c>
      <c r="J108" s="36" t="s">
        <v>464</v>
      </c>
      <c r="K108" s="36" t="str">
        <f t="shared" ca="1" si="1"/>
        <v>2CB8EF27-5DCD-06A9-7068-D8ECFD510E62</v>
      </c>
      <c r="L108" s="37"/>
      <c r="M108" s="37" t="s">
        <v>115</v>
      </c>
    </row>
    <row r="109" spans="1:13" ht="15" customHeight="1" x14ac:dyDescent="0.3">
      <c r="A109" s="3" t="s">
        <v>462</v>
      </c>
      <c r="B109" s="4" t="s">
        <v>113</v>
      </c>
      <c r="C109" s="9" t="s">
        <v>114</v>
      </c>
      <c r="D109" s="4" t="s">
        <v>458</v>
      </c>
      <c r="E109" s="4" t="s">
        <v>39</v>
      </c>
      <c r="F109" s="34" t="s">
        <v>340</v>
      </c>
      <c r="G109" s="35">
        <v>0</v>
      </c>
      <c r="H109" s="3" t="s">
        <v>463</v>
      </c>
      <c r="I109" s="36" t="s">
        <v>1</v>
      </c>
      <c r="J109" s="36" t="s">
        <v>464</v>
      </c>
      <c r="K109" s="36" t="str">
        <f t="shared" ca="1" si="1"/>
        <v>1571E3E5-A1F1-83C8-617C-E1736A79EDB9</v>
      </c>
      <c r="L109" s="37"/>
      <c r="M109" s="37" t="s">
        <v>115</v>
      </c>
    </row>
    <row r="110" spans="1:13" ht="15" customHeight="1" x14ac:dyDescent="0.3">
      <c r="A110" s="3" t="s">
        <v>462</v>
      </c>
      <c r="B110" s="4" t="s">
        <v>113</v>
      </c>
      <c r="C110" s="9" t="s">
        <v>114</v>
      </c>
      <c r="D110" s="4" t="s">
        <v>458</v>
      </c>
      <c r="E110" s="4" t="s">
        <v>39</v>
      </c>
      <c r="F110" s="34" t="s">
        <v>342</v>
      </c>
      <c r="G110" s="35">
        <v>0</v>
      </c>
      <c r="H110" s="3" t="s">
        <v>463</v>
      </c>
      <c r="I110" s="36" t="s">
        <v>1</v>
      </c>
      <c r="J110" s="36" t="s">
        <v>464</v>
      </c>
      <c r="K110" s="36" t="str">
        <f t="shared" ca="1" si="1"/>
        <v>816523DD-BFF7-D99D-F508-AC042F8FFED2</v>
      </c>
      <c r="L110" s="37"/>
      <c r="M110" s="37" t="s">
        <v>115</v>
      </c>
    </row>
    <row r="111" spans="1:13" ht="15" customHeight="1" x14ac:dyDescent="0.3">
      <c r="A111" s="3" t="s">
        <v>462</v>
      </c>
      <c r="B111" s="4" t="s">
        <v>113</v>
      </c>
      <c r="C111" s="9" t="s">
        <v>114</v>
      </c>
      <c r="D111" s="4" t="s">
        <v>458</v>
      </c>
      <c r="E111" s="4" t="s">
        <v>39</v>
      </c>
      <c r="F111" s="34" t="s">
        <v>344</v>
      </c>
      <c r="G111" s="35">
        <v>0</v>
      </c>
      <c r="H111" s="3" t="s">
        <v>463</v>
      </c>
      <c r="I111" s="36" t="s">
        <v>1</v>
      </c>
      <c r="J111" s="36" t="s">
        <v>464</v>
      </c>
      <c r="K111" s="36" t="str">
        <f t="shared" ca="1" si="1"/>
        <v>391204D1-7CF3-2C3E-622A-B145FECA5F0F</v>
      </c>
      <c r="L111" s="37"/>
      <c r="M111" s="37" t="s">
        <v>115</v>
      </c>
    </row>
    <row r="112" spans="1:13" ht="15" customHeight="1" x14ac:dyDescent="0.3">
      <c r="A112" s="3" t="s">
        <v>462</v>
      </c>
      <c r="B112" s="4" t="s">
        <v>113</v>
      </c>
      <c r="C112" s="9" t="s">
        <v>114</v>
      </c>
      <c r="D112" s="4" t="s">
        <v>458</v>
      </c>
      <c r="E112" s="4" t="s">
        <v>39</v>
      </c>
      <c r="F112" s="34" t="s">
        <v>346</v>
      </c>
      <c r="G112" s="35">
        <v>1</v>
      </c>
      <c r="H112" s="3" t="s">
        <v>463</v>
      </c>
      <c r="I112" s="36" t="s">
        <v>1</v>
      </c>
      <c r="J112" s="36" t="s">
        <v>464</v>
      </c>
      <c r="K112" s="36" t="str">
        <f t="shared" ca="1" si="1"/>
        <v>398B39BC-8A19-901E-A795-E5316F3EA05B</v>
      </c>
      <c r="L112" s="37"/>
      <c r="M112" s="37" t="s">
        <v>115</v>
      </c>
    </row>
    <row r="113" spans="1:13" ht="15" customHeight="1" x14ac:dyDescent="0.3">
      <c r="A113" s="3" t="s">
        <v>462</v>
      </c>
      <c r="B113" s="4" t="s">
        <v>113</v>
      </c>
      <c r="C113" s="9" t="s">
        <v>114</v>
      </c>
      <c r="D113" s="4" t="s">
        <v>458</v>
      </c>
      <c r="E113" s="4" t="s">
        <v>39</v>
      </c>
      <c r="F113" s="34" t="s">
        <v>348</v>
      </c>
      <c r="G113" s="35">
        <v>0</v>
      </c>
      <c r="H113" s="3" t="s">
        <v>463</v>
      </c>
      <c r="I113" s="36" t="s">
        <v>1</v>
      </c>
      <c r="J113" s="36" t="s">
        <v>464</v>
      </c>
      <c r="K113" s="36" t="str">
        <f t="shared" ca="1" si="1"/>
        <v>AA7D6DD2-006F-7F6D-3FB1-18CC62BEE1DF</v>
      </c>
      <c r="L113" s="37"/>
      <c r="M113" s="37" t="s">
        <v>115</v>
      </c>
    </row>
    <row r="114" spans="1:13" ht="15" customHeight="1" x14ac:dyDescent="0.3">
      <c r="A114" s="3" t="s">
        <v>462</v>
      </c>
      <c r="B114" s="4" t="s">
        <v>113</v>
      </c>
      <c r="C114" s="9" t="s">
        <v>114</v>
      </c>
      <c r="D114" s="4" t="s">
        <v>458</v>
      </c>
      <c r="E114" s="4" t="s">
        <v>39</v>
      </c>
      <c r="F114" s="34" t="s">
        <v>350</v>
      </c>
      <c r="G114" s="35">
        <v>0</v>
      </c>
      <c r="H114" s="3" t="s">
        <v>463</v>
      </c>
      <c r="I114" s="36" t="s">
        <v>1</v>
      </c>
      <c r="J114" s="36" t="s">
        <v>464</v>
      </c>
      <c r="K114" s="36" t="str">
        <f t="shared" ca="1" si="1"/>
        <v>8D992B34-964C-6907-D8AB-7ECF69EB1FA9</v>
      </c>
      <c r="L114" s="37"/>
      <c r="M114" s="37" t="s">
        <v>115</v>
      </c>
    </row>
    <row r="115" spans="1:13" ht="15" customHeight="1" x14ac:dyDescent="0.3">
      <c r="A115" s="3" t="s">
        <v>462</v>
      </c>
      <c r="B115" s="4" t="s">
        <v>113</v>
      </c>
      <c r="C115" s="9" t="s">
        <v>114</v>
      </c>
      <c r="D115" s="4" t="s">
        <v>458</v>
      </c>
      <c r="E115" s="4" t="s">
        <v>39</v>
      </c>
      <c r="F115" s="34" t="s">
        <v>352</v>
      </c>
      <c r="G115" s="35">
        <v>0</v>
      </c>
      <c r="H115" s="3" t="s">
        <v>463</v>
      </c>
      <c r="I115" s="36" t="s">
        <v>1</v>
      </c>
      <c r="J115" s="36" t="s">
        <v>464</v>
      </c>
      <c r="K115" s="36" t="str">
        <f t="shared" ca="1" si="1"/>
        <v>72D21524-7706-EBAE-97E4-1483B7AF4C7D</v>
      </c>
      <c r="L115" s="37"/>
      <c r="M115" s="37" t="s">
        <v>115</v>
      </c>
    </row>
    <row r="116" spans="1:13" ht="15" customHeight="1" x14ac:dyDescent="0.3">
      <c r="A116" s="3" t="s">
        <v>462</v>
      </c>
      <c r="B116" s="4" t="s">
        <v>113</v>
      </c>
      <c r="C116" s="9" t="s">
        <v>114</v>
      </c>
      <c r="D116" s="4" t="s">
        <v>458</v>
      </c>
      <c r="E116" s="4" t="s">
        <v>39</v>
      </c>
      <c r="F116" s="34" t="s">
        <v>354</v>
      </c>
      <c r="G116" s="35">
        <v>0</v>
      </c>
      <c r="H116" s="3" t="s">
        <v>463</v>
      </c>
      <c r="I116" s="36" t="s">
        <v>1</v>
      </c>
      <c r="J116" s="36" t="s">
        <v>464</v>
      </c>
      <c r="K116" s="36" t="str">
        <f t="shared" ca="1" si="1"/>
        <v>51020E5C-5E22-E98D-E094-CCFA74B865BF</v>
      </c>
      <c r="L116" s="37"/>
      <c r="M116" s="37" t="s">
        <v>115</v>
      </c>
    </row>
    <row r="117" spans="1:13" ht="15" customHeight="1" x14ac:dyDescent="0.3">
      <c r="A117" s="3" t="s">
        <v>462</v>
      </c>
      <c r="B117" s="4" t="s">
        <v>113</v>
      </c>
      <c r="C117" s="9" t="s">
        <v>114</v>
      </c>
      <c r="D117" s="4" t="s">
        <v>458</v>
      </c>
      <c r="E117" s="4" t="s">
        <v>39</v>
      </c>
      <c r="F117" s="34" t="s">
        <v>356</v>
      </c>
      <c r="G117" s="35">
        <v>0</v>
      </c>
      <c r="H117" s="3" t="s">
        <v>463</v>
      </c>
      <c r="I117" s="36" t="s">
        <v>1</v>
      </c>
      <c r="J117" s="36" t="s">
        <v>464</v>
      </c>
      <c r="K117" s="36" t="str">
        <f t="shared" ca="1" si="1"/>
        <v>DE681923-B145-9A13-4582-7E0D8E39A93D</v>
      </c>
      <c r="L117" s="37"/>
      <c r="M117" s="37" t="s">
        <v>115</v>
      </c>
    </row>
    <row r="118" spans="1:13" ht="15" customHeight="1" x14ac:dyDescent="0.3">
      <c r="A118" s="3" t="s">
        <v>462</v>
      </c>
      <c r="B118" s="4" t="s">
        <v>113</v>
      </c>
      <c r="C118" s="9" t="s">
        <v>114</v>
      </c>
      <c r="D118" s="4" t="s">
        <v>458</v>
      </c>
      <c r="E118" s="4" t="s">
        <v>39</v>
      </c>
      <c r="F118" s="34" t="s">
        <v>358</v>
      </c>
      <c r="G118" s="35">
        <v>0</v>
      </c>
      <c r="H118" s="3" t="s">
        <v>463</v>
      </c>
      <c r="I118" s="36" t="s">
        <v>1</v>
      </c>
      <c r="J118" s="36" t="s">
        <v>464</v>
      </c>
      <c r="K118" s="36" t="str">
        <f t="shared" ca="1" si="1"/>
        <v>BC8EA0D1-4C0C-C5E2-A3C8-6D6DBAD529E6</v>
      </c>
      <c r="L118" s="37"/>
      <c r="M118" s="37" t="s">
        <v>115</v>
      </c>
    </row>
    <row r="119" spans="1:13" ht="15" customHeight="1" x14ac:dyDescent="0.3">
      <c r="A119" s="3" t="s">
        <v>462</v>
      </c>
      <c r="B119" s="4" t="s">
        <v>113</v>
      </c>
      <c r="C119" s="9" t="s">
        <v>114</v>
      </c>
      <c r="D119" s="4" t="s">
        <v>458</v>
      </c>
      <c r="E119" s="4" t="s">
        <v>39</v>
      </c>
      <c r="F119" s="34" t="s">
        <v>360</v>
      </c>
      <c r="G119" s="35">
        <v>0</v>
      </c>
      <c r="H119" s="3" t="s">
        <v>463</v>
      </c>
      <c r="I119" s="36" t="s">
        <v>1</v>
      </c>
      <c r="J119" s="36" t="s">
        <v>464</v>
      </c>
      <c r="K119" s="36" t="str">
        <f t="shared" ca="1" si="1"/>
        <v>F4099A03-2BA5-4033-DB5A-39A746F7EDC1</v>
      </c>
      <c r="L119" s="37"/>
      <c r="M119" s="37" t="s">
        <v>115</v>
      </c>
    </row>
    <row r="120" spans="1:13" ht="15" customHeight="1" x14ac:dyDescent="0.3">
      <c r="A120" s="3" t="s">
        <v>462</v>
      </c>
      <c r="B120" s="4" t="s">
        <v>113</v>
      </c>
      <c r="C120" s="9" t="s">
        <v>114</v>
      </c>
      <c r="D120" s="4" t="s">
        <v>458</v>
      </c>
      <c r="E120" s="4" t="s">
        <v>39</v>
      </c>
      <c r="F120" s="34" t="s">
        <v>362</v>
      </c>
      <c r="G120" s="35">
        <v>0</v>
      </c>
      <c r="H120" s="3" t="s">
        <v>463</v>
      </c>
      <c r="I120" s="36" t="s">
        <v>1</v>
      </c>
      <c r="J120" s="36" t="s">
        <v>464</v>
      </c>
      <c r="K120" s="36" t="str">
        <f t="shared" ca="1" si="1"/>
        <v>06A9B047-3483-EBE3-09C0-2BA5B5848E01</v>
      </c>
      <c r="L120" s="37"/>
      <c r="M120" s="37" t="s">
        <v>115</v>
      </c>
    </row>
    <row r="121" spans="1:13" ht="15" customHeight="1" x14ac:dyDescent="0.3">
      <c r="A121" s="3" t="s">
        <v>462</v>
      </c>
      <c r="B121" s="4" t="s">
        <v>113</v>
      </c>
      <c r="C121" s="9" t="s">
        <v>114</v>
      </c>
      <c r="D121" s="4" t="s">
        <v>458</v>
      </c>
      <c r="E121" s="4" t="s">
        <v>39</v>
      </c>
      <c r="F121" s="34" t="s">
        <v>364</v>
      </c>
      <c r="G121" s="35">
        <v>0</v>
      </c>
      <c r="H121" s="3" t="s">
        <v>463</v>
      </c>
      <c r="I121" s="36" t="s">
        <v>1</v>
      </c>
      <c r="J121" s="36" t="s">
        <v>464</v>
      </c>
      <c r="K121" s="36" t="str">
        <f t="shared" ca="1" si="1"/>
        <v>157D2D3C-1D10-3498-5BEC-F81DE3D4E207</v>
      </c>
      <c r="L121" s="37"/>
      <c r="M121" s="37" t="s">
        <v>115</v>
      </c>
    </row>
    <row r="122" spans="1:13" ht="15" customHeight="1" x14ac:dyDescent="0.3">
      <c r="A122" s="3" t="s">
        <v>462</v>
      </c>
      <c r="B122" s="4" t="s">
        <v>113</v>
      </c>
      <c r="C122" s="9" t="s">
        <v>114</v>
      </c>
      <c r="D122" s="4" t="s">
        <v>458</v>
      </c>
      <c r="E122" s="4" t="s">
        <v>39</v>
      </c>
      <c r="F122" s="34" t="s">
        <v>366</v>
      </c>
      <c r="G122" s="35">
        <v>1</v>
      </c>
      <c r="H122" s="3" t="s">
        <v>463</v>
      </c>
      <c r="I122" s="36" t="s">
        <v>1</v>
      </c>
      <c r="J122" s="36" t="s">
        <v>464</v>
      </c>
      <c r="K122" s="36" t="str">
        <f t="shared" ca="1" si="1"/>
        <v>6797A3BB-9BEE-807A-6781-4CF488A0457F</v>
      </c>
      <c r="L122" s="37"/>
      <c r="M122" s="37" t="s">
        <v>115</v>
      </c>
    </row>
    <row r="123" spans="1:13" ht="15" customHeight="1" x14ac:dyDescent="0.3">
      <c r="A123" s="3" t="s">
        <v>462</v>
      </c>
      <c r="B123" s="4" t="s">
        <v>113</v>
      </c>
      <c r="C123" s="9" t="s">
        <v>114</v>
      </c>
      <c r="D123" s="4" t="s">
        <v>458</v>
      </c>
      <c r="E123" s="4" t="s">
        <v>39</v>
      </c>
      <c r="F123" s="34" t="s">
        <v>368</v>
      </c>
      <c r="G123" s="35">
        <v>0</v>
      </c>
      <c r="H123" s="3" t="s">
        <v>463</v>
      </c>
      <c r="I123" s="36" t="s">
        <v>1</v>
      </c>
      <c r="J123" s="36" t="s">
        <v>464</v>
      </c>
      <c r="K123" s="36" t="str">
        <f t="shared" ca="1" si="1"/>
        <v>E7370655-A3E4-D5D1-C501-34CB63A03B76</v>
      </c>
      <c r="L123" s="37"/>
      <c r="M123" s="37" t="s">
        <v>115</v>
      </c>
    </row>
    <row r="124" spans="1:13" ht="15" customHeight="1" x14ac:dyDescent="0.3">
      <c r="A124" s="3" t="s">
        <v>462</v>
      </c>
      <c r="B124" s="4" t="s">
        <v>113</v>
      </c>
      <c r="C124" s="9" t="s">
        <v>114</v>
      </c>
      <c r="D124" s="4" t="s">
        <v>458</v>
      </c>
      <c r="E124" s="4" t="s">
        <v>39</v>
      </c>
      <c r="F124" s="34" t="s">
        <v>370</v>
      </c>
      <c r="G124" s="35">
        <v>0</v>
      </c>
      <c r="H124" s="3" t="s">
        <v>463</v>
      </c>
      <c r="I124" s="36" t="s">
        <v>1</v>
      </c>
      <c r="J124" s="36" t="s">
        <v>464</v>
      </c>
      <c r="K124" s="36" t="str">
        <f t="shared" ca="1" si="1"/>
        <v>E93CC150-8609-19E8-CDA5-166CF16E7944</v>
      </c>
      <c r="L124" s="37"/>
      <c r="M124" s="37" t="s">
        <v>115</v>
      </c>
    </row>
    <row r="125" spans="1:13" ht="15" customHeight="1" x14ac:dyDescent="0.3">
      <c r="A125" s="3" t="s">
        <v>462</v>
      </c>
      <c r="B125" s="4" t="s">
        <v>113</v>
      </c>
      <c r="C125" s="9" t="s">
        <v>114</v>
      </c>
      <c r="D125" s="4" t="s">
        <v>458</v>
      </c>
      <c r="E125" s="4" t="s">
        <v>39</v>
      </c>
      <c r="F125" s="34" t="s">
        <v>372</v>
      </c>
      <c r="G125" s="35">
        <v>0</v>
      </c>
      <c r="H125" s="3" t="s">
        <v>463</v>
      </c>
      <c r="I125" s="36" t="s">
        <v>1</v>
      </c>
      <c r="J125" s="36" t="s">
        <v>464</v>
      </c>
      <c r="K125" s="36" t="str">
        <f t="shared" ca="1" si="1"/>
        <v>A071EE76-D4BA-2E40-2062-649F662953E4</v>
      </c>
      <c r="L125" s="37"/>
      <c r="M125" s="37" t="s">
        <v>115</v>
      </c>
    </row>
    <row r="126" spans="1:13" ht="15" customHeight="1" x14ac:dyDescent="0.3">
      <c r="A126" s="3" t="s">
        <v>462</v>
      </c>
      <c r="B126" s="4" t="s">
        <v>113</v>
      </c>
      <c r="C126" s="9" t="s">
        <v>114</v>
      </c>
      <c r="D126" s="4" t="s">
        <v>458</v>
      </c>
      <c r="E126" s="4" t="s">
        <v>39</v>
      </c>
      <c r="F126" s="34" t="s">
        <v>250</v>
      </c>
      <c r="G126" s="35">
        <v>0</v>
      </c>
      <c r="H126" s="3" t="s">
        <v>463</v>
      </c>
      <c r="I126" s="36" t="s">
        <v>1</v>
      </c>
      <c r="J126" s="36" t="s">
        <v>464</v>
      </c>
      <c r="K126" s="36" t="str">
        <f t="shared" ca="1" si="1"/>
        <v>5CFCF1D8-6A27-A846-1BEE-064BB1268EDB</v>
      </c>
      <c r="L126" s="37"/>
      <c r="M126" s="37" t="s">
        <v>115</v>
      </c>
    </row>
    <row r="127" spans="1:13" ht="15" customHeight="1" x14ac:dyDescent="0.3">
      <c r="A127" s="3" t="s">
        <v>462</v>
      </c>
      <c r="B127" s="4" t="s">
        <v>113</v>
      </c>
      <c r="C127" s="9" t="s">
        <v>114</v>
      </c>
      <c r="D127" s="4" t="s">
        <v>458</v>
      </c>
      <c r="E127" s="4" t="s">
        <v>39</v>
      </c>
      <c r="F127" s="38" t="s">
        <v>375</v>
      </c>
      <c r="G127" s="39">
        <v>0</v>
      </c>
      <c r="H127" s="3" t="s">
        <v>463</v>
      </c>
      <c r="I127" s="36" t="s">
        <v>1</v>
      </c>
      <c r="J127" s="36" t="s">
        <v>464</v>
      </c>
      <c r="K127" s="36" t="str">
        <f t="shared" ca="1" si="1"/>
        <v>9C5E9A27-4EF4-63D0-6C22-DB594EA8544A</v>
      </c>
      <c r="L127" s="37"/>
      <c r="M127" s="37" t="s">
        <v>115</v>
      </c>
    </row>
    <row r="128" spans="1:13" ht="15" customHeight="1" x14ac:dyDescent="0.3">
      <c r="A128" s="3" t="s">
        <v>465</v>
      </c>
      <c r="B128" s="4" t="s">
        <v>113</v>
      </c>
      <c r="C128" s="9" t="s">
        <v>114</v>
      </c>
      <c r="D128" s="4" t="s">
        <v>458</v>
      </c>
      <c r="E128" s="4" t="s">
        <v>39</v>
      </c>
      <c r="F128" s="34" t="s">
        <v>251</v>
      </c>
      <c r="G128" s="35">
        <v>484.57465000000002</v>
      </c>
      <c r="H128" s="3" t="s">
        <v>466</v>
      </c>
      <c r="I128" s="36" t="s">
        <v>1</v>
      </c>
      <c r="J128" s="36" t="s">
        <v>467</v>
      </c>
      <c r="K128" s="36" t="str">
        <f t="shared" ca="1" si="1"/>
        <v>C016E7C4-8978-2528-54B4-D444784D538E</v>
      </c>
      <c r="L128" s="37"/>
      <c r="M128" s="37" t="s">
        <v>115</v>
      </c>
    </row>
    <row r="129" spans="1:13" ht="15" customHeight="1" x14ac:dyDescent="0.3">
      <c r="A129" s="3" t="s">
        <v>465</v>
      </c>
      <c r="B129" s="4" t="s">
        <v>113</v>
      </c>
      <c r="C129" s="9" t="s">
        <v>114</v>
      </c>
      <c r="D129" s="4" t="s">
        <v>458</v>
      </c>
      <c r="E129" s="4" t="s">
        <v>39</v>
      </c>
      <c r="F129" s="34" t="s">
        <v>254</v>
      </c>
      <c r="G129" s="35">
        <v>347.07300365725001</v>
      </c>
      <c r="H129" s="3" t="s">
        <v>466</v>
      </c>
      <c r="I129" s="36" t="s">
        <v>1</v>
      </c>
      <c r="J129" s="36" t="s">
        <v>467</v>
      </c>
      <c r="K129" s="36" t="str">
        <f t="shared" ca="1" si="1"/>
        <v>D98B6406-5AAD-085F-44B9-3C0CD3E94E39</v>
      </c>
      <c r="L129" s="37"/>
      <c r="M129" s="37" t="s">
        <v>115</v>
      </c>
    </row>
    <row r="130" spans="1:13" ht="15" customHeight="1" x14ac:dyDescent="0.3">
      <c r="A130" s="3" t="s">
        <v>465</v>
      </c>
      <c r="B130" s="4" t="s">
        <v>113</v>
      </c>
      <c r="C130" s="9" t="s">
        <v>114</v>
      </c>
      <c r="D130" s="4" t="s">
        <v>458</v>
      </c>
      <c r="E130" s="4" t="s">
        <v>39</v>
      </c>
      <c r="F130" s="34" t="s">
        <v>256</v>
      </c>
      <c r="G130" s="35">
        <v>1625.03900206711</v>
      </c>
      <c r="H130" s="3" t="s">
        <v>466</v>
      </c>
      <c r="I130" s="36" t="s">
        <v>1</v>
      </c>
      <c r="J130" s="36" t="s">
        <v>467</v>
      </c>
      <c r="K130" s="36" t="str">
        <f t="shared" ref="K130:K193" ca="1" si="2">_GuidQuasiHexGenerator</f>
        <v>518562CD-819C-A4EE-D593-9A2F7B342749</v>
      </c>
      <c r="L130" s="37"/>
      <c r="M130" s="37" t="s">
        <v>115</v>
      </c>
    </row>
    <row r="131" spans="1:13" ht="15" customHeight="1" x14ac:dyDescent="0.3">
      <c r="A131" s="3" t="s">
        <v>465</v>
      </c>
      <c r="B131" s="4" t="s">
        <v>113</v>
      </c>
      <c r="C131" s="9" t="s">
        <v>114</v>
      </c>
      <c r="D131" s="4" t="s">
        <v>458</v>
      </c>
      <c r="E131" s="4" t="s">
        <v>39</v>
      </c>
      <c r="F131" s="34" t="s">
        <v>258</v>
      </c>
      <c r="G131" s="35">
        <v>248</v>
      </c>
      <c r="H131" s="3" t="s">
        <v>466</v>
      </c>
      <c r="I131" s="36" t="s">
        <v>1</v>
      </c>
      <c r="J131" s="36" t="s">
        <v>467</v>
      </c>
      <c r="K131" s="36" t="str">
        <f t="shared" ca="1" si="2"/>
        <v>07EA33DF-5511-0F7B-65F9-E73E2F84645F</v>
      </c>
      <c r="L131" s="37"/>
      <c r="M131" s="37" t="s">
        <v>115</v>
      </c>
    </row>
    <row r="132" spans="1:13" ht="15" customHeight="1" x14ac:dyDescent="0.3">
      <c r="A132" s="3" t="s">
        <v>465</v>
      </c>
      <c r="B132" s="4" t="s">
        <v>113</v>
      </c>
      <c r="C132" s="9" t="s">
        <v>114</v>
      </c>
      <c r="D132" s="4" t="s">
        <v>458</v>
      </c>
      <c r="E132" s="4" t="s">
        <v>39</v>
      </c>
      <c r="F132" s="34" t="s">
        <v>260</v>
      </c>
      <c r="G132" s="35">
        <v>1092.5409430806201</v>
      </c>
      <c r="H132" s="3" t="s">
        <v>466</v>
      </c>
      <c r="I132" s="36" t="s">
        <v>1</v>
      </c>
      <c r="J132" s="36" t="s">
        <v>467</v>
      </c>
      <c r="K132" s="36" t="str">
        <f t="shared" ca="1" si="2"/>
        <v>ED90D5FA-0A6A-3007-A6D5-3C536FC3AB1B</v>
      </c>
      <c r="L132" s="37"/>
      <c r="M132" s="37" t="s">
        <v>115</v>
      </c>
    </row>
    <row r="133" spans="1:13" ht="15" customHeight="1" x14ac:dyDescent="0.3">
      <c r="A133" s="3" t="s">
        <v>465</v>
      </c>
      <c r="B133" s="4" t="s">
        <v>113</v>
      </c>
      <c r="C133" s="9" t="s">
        <v>114</v>
      </c>
      <c r="D133" s="4" t="s">
        <v>458</v>
      </c>
      <c r="E133" s="4" t="s">
        <v>39</v>
      </c>
      <c r="F133" s="34" t="s">
        <v>262</v>
      </c>
      <c r="G133" s="35">
        <v>551.45667000000003</v>
      </c>
      <c r="H133" s="3" t="s">
        <v>466</v>
      </c>
      <c r="I133" s="36" t="s">
        <v>1</v>
      </c>
      <c r="J133" s="36" t="s">
        <v>467</v>
      </c>
      <c r="K133" s="36" t="str">
        <f t="shared" ca="1" si="2"/>
        <v>FA0840B5-E605-25AD-777F-01EE79AAB499</v>
      </c>
      <c r="L133" s="37"/>
      <c r="M133" s="37" t="s">
        <v>115</v>
      </c>
    </row>
    <row r="134" spans="1:13" ht="15" customHeight="1" x14ac:dyDescent="0.3">
      <c r="A134" s="3" t="s">
        <v>465</v>
      </c>
      <c r="B134" s="4" t="s">
        <v>113</v>
      </c>
      <c r="C134" s="9" t="s">
        <v>114</v>
      </c>
      <c r="D134" s="4" t="s">
        <v>458</v>
      </c>
      <c r="E134" s="4" t="s">
        <v>39</v>
      </c>
      <c r="F134" s="34" t="s">
        <v>264</v>
      </c>
      <c r="G134" s="35">
        <v>314.99212811152756</v>
      </c>
      <c r="H134" s="3" t="s">
        <v>466</v>
      </c>
      <c r="I134" s="36" t="s">
        <v>1</v>
      </c>
      <c r="J134" s="36" t="s">
        <v>467</v>
      </c>
      <c r="K134" s="36" t="str">
        <f t="shared" ca="1" si="2"/>
        <v>878B3813-AB3A-1044-BE2C-DA3C012F048A</v>
      </c>
      <c r="L134" s="37"/>
      <c r="M134" s="37" t="s">
        <v>115</v>
      </c>
    </row>
    <row r="135" spans="1:13" ht="15" customHeight="1" x14ac:dyDescent="0.3">
      <c r="A135" s="3" t="s">
        <v>465</v>
      </c>
      <c r="B135" s="4" t="s">
        <v>113</v>
      </c>
      <c r="C135" s="9" t="s">
        <v>114</v>
      </c>
      <c r="D135" s="4" t="s">
        <v>458</v>
      </c>
      <c r="E135" s="4" t="s">
        <v>39</v>
      </c>
      <c r="F135" s="34" t="s">
        <v>266</v>
      </c>
      <c r="G135" s="35">
        <v>347.07300365725001</v>
      </c>
      <c r="H135" s="3" t="s">
        <v>466</v>
      </c>
      <c r="I135" s="36" t="s">
        <v>1</v>
      </c>
      <c r="J135" s="36" t="s">
        <v>467</v>
      </c>
      <c r="K135" s="36" t="str">
        <f t="shared" ca="1" si="2"/>
        <v>64B3DE2A-3535-323B-E9C2-90D62A3E7791</v>
      </c>
      <c r="L135" s="37"/>
      <c r="M135" s="37" t="s">
        <v>115</v>
      </c>
    </row>
    <row r="136" spans="1:13" ht="15" customHeight="1" x14ac:dyDescent="0.3">
      <c r="A136" s="3" t="s">
        <v>465</v>
      </c>
      <c r="B136" s="4" t="s">
        <v>113</v>
      </c>
      <c r="C136" s="9" t="s">
        <v>114</v>
      </c>
      <c r="D136" s="4" t="s">
        <v>458</v>
      </c>
      <c r="E136" s="4" t="s">
        <v>39</v>
      </c>
      <c r="F136" s="34" t="s">
        <v>268</v>
      </c>
      <c r="G136" s="35">
        <v>347.0730036572495</v>
      </c>
      <c r="H136" s="3" t="s">
        <v>466</v>
      </c>
      <c r="I136" s="36" t="s">
        <v>1</v>
      </c>
      <c r="J136" s="36" t="s">
        <v>467</v>
      </c>
      <c r="K136" s="36" t="str">
        <f t="shared" ca="1" si="2"/>
        <v>10E9CD2F-6988-1EC8-300A-8AFAC05907C1</v>
      </c>
      <c r="L136" s="37"/>
      <c r="M136" s="37" t="s">
        <v>115</v>
      </c>
    </row>
    <row r="137" spans="1:13" ht="15" customHeight="1" x14ac:dyDescent="0.3">
      <c r="A137" s="3" t="s">
        <v>465</v>
      </c>
      <c r="B137" s="4" t="s">
        <v>113</v>
      </c>
      <c r="C137" s="9" t="s">
        <v>114</v>
      </c>
      <c r="D137" s="4" t="s">
        <v>458</v>
      </c>
      <c r="E137" s="4" t="s">
        <v>39</v>
      </c>
      <c r="F137" s="34" t="s">
        <v>270</v>
      </c>
      <c r="G137" s="35">
        <v>347.0730036572495</v>
      </c>
      <c r="H137" s="3" t="s">
        <v>466</v>
      </c>
      <c r="I137" s="36" t="s">
        <v>1</v>
      </c>
      <c r="J137" s="36" t="s">
        <v>467</v>
      </c>
      <c r="K137" s="36" t="str">
        <f t="shared" ca="1" si="2"/>
        <v>64AD229E-2AD3-D6B4-BAC3-D4204E066B65</v>
      </c>
      <c r="L137" s="37"/>
      <c r="M137" s="37" t="s">
        <v>115</v>
      </c>
    </row>
    <row r="138" spans="1:13" ht="15" customHeight="1" x14ac:dyDescent="0.3">
      <c r="A138" s="3" t="s">
        <v>465</v>
      </c>
      <c r="B138" s="4" t="s">
        <v>113</v>
      </c>
      <c r="C138" s="9" t="s">
        <v>114</v>
      </c>
      <c r="D138" s="4" t="s">
        <v>458</v>
      </c>
      <c r="E138" s="4" t="s">
        <v>39</v>
      </c>
      <c r="F138" s="34" t="s">
        <v>272</v>
      </c>
      <c r="G138" s="35">
        <v>347.0730036572495</v>
      </c>
      <c r="H138" s="3" t="s">
        <v>466</v>
      </c>
      <c r="I138" s="36" t="s">
        <v>1</v>
      </c>
      <c r="J138" s="36" t="s">
        <v>467</v>
      </c>
      <c r="K138" s="36" t="str">
        <f t="shared" ca="1" si="2"/>
        <v>AF5B7368-60C6-6165-2016-8B9BD89CBF7E</v>
      </c>
      <c r="L138" s="37"/>
      <c r="M138" s="37" t="s">
        <v>115</v>
      </c>
    </row>
    <row r="139" spans="1:13" ht="15" customHeight="1" x14ac:dyDescent="0.3">
      <c r="A139" s="3" t="s">
        <v>465</v>
      </c>
      <c r="B139" s="4" t="s">
        <v>113</v>
      </c>
      <c r="C139" s="9" t="s">
        <v>114</v>
      </c>
      <c r="D139" s="4" t="s">
        <v>458</v>
      </c>
      <c r="E139" s="4" t="s">
        <v>39</v>
      </c>
      <c r="F139" s="34" t="s">
        <v>274</v>
      </c>
      <c r="G139" s="35">
        <v>1875</v>
      </c>
      <c r="H139" s="3" t="s">
        <v>466</v>
      </c>
      <c r="I139" s="36" t="s">
        <v>1</v>
      </c>
      <c r="J139" s="36" t="s">
        <v>467</v>
      </c>
      <c r="K139" s="36" t="str">
        <f t="shared" ca="1" si="2"/>
        <v>3FFCF8F3-994D-97C0-CE56-8DF099D46137</v>
      </c>
      <c r="L139" s="37"/>
      <c r="M139" s="37" t="s">
        <v>115</v>
      </c>
    </row>
    <row r="140" spans="1:13" ht="15" customHeight="1" x14ac:dyDescent="0.3">
      <c r="A140" s="3" t="s">
        <v>465</v>
      </c>
      <c r="B140" s="4" t="s">
        <v>113</v>
      </c>
      <c r="C140" s="9" t="s">
        <v>114</v>
      </c>
      <c r="D140" s="4" t="s">
        <v>458</v>
      </c>
      <c r="E140" s="4" t="s">
        <v>39</v>
      </c>
      <c r="F140" s="34" t="s">
        <v>276</v>
      </c>
      <c r="G140" s="35">
        <v>347.0730036572495</v>
      </c>
      <c r="H140" s="3" t="s">
        <v>466</v>
      </c>
      <c r="I140" s="36" t="s">
        <v>1</v>
      </c>
      <c r="J140" s="36" t="s">
        <v>467</v>
      </c>
      <c r="K140" s="36" t="str">
        <f t="shared" ca="1" si="2"/>
        <v>786892C8-E4C1-0C0B-3F15-EEAF1A0DAFBC</v>
      </c>
      <c r="L140" s="37"/>
      <c r="M140" s="37" t="s">
        <v>115</v>
      </c>
    </row>
    <row r="141" spans="1:13" ht="15" customHeight="1" x14ac:dyDescent="0.3">
      <c r="A141" s="3" t="s">
        <v>465</v>
      </c>
      <c r="B141" s="4" t="s">
        <v>113</v>
      </c>
      <c r="C141" s="9" t="s">
        <v>114</v>
      </c>
      <c r="D141" s="4" t="s">
        <v>458</v>
      </c>
      <c r="E141" s="4" t="s">
        <v>39</v>
      </c>
      <c r="F141" s="34" t="s">
        <v>278</v>
      </c>
      <c r="G141" s="35">
        <v>1092.5444460518199</v>
      </c>
      <c r="H141" s="3" t="s">
        <v>466</v>
      </c>
      <c r="I141" s="36" t="s">
        <v>1</v>
      </c>
      <c r="J141" s="36" t="s">
        <v>467</v>
      </c>
      <c r="K141" s="36" t="str">
        <f t="shared" ca="1" si="2"/>
        <v>EECC8ECE-8519-6A1B-0006-193CCDCAD4ED</v>
      </c>
      <c r="L141" s="37"/>
      <c r="M141" s="37" t="s">
        <v>115</v>
      </c>
    </row>
    <row r="142" spans="1:13" ht="15" customHeight="1" x14ac:dyDescent="0.3">
      <c r="A142" s="3" t="s">
        <v>465</v>
      </c>
      <c r="B142" s="4" t="s">
        <v>113</v>
      </c>
      <c r="C142" s="9" t="s">
        <v>114</v>
      </c>
      <c r="D142" s="4" t="s">
        <v>458</v>
      </c>
      <c r="E142" s="4" t="s">
        <v>39</v>
      </c>
      <c r="F142" s="34" t="s">
        <v>280</v>
      </c>
      <c r="G142" s="35">
        <v>551.45667000000003</v>
      </c>
      <c r="H142" s="3" t="s">
        <v>466</v>
      </c>
      <c r="I142" s="36" t="s">
        <v>1</v>
      </c>
      <c r="J142" s="36" t="s">
        <v>467</v>
      </c>
      <c r="K142" s="36" t="str">
        <f t="shared" ca="1" si="2"/>
        <v>D7046856-6828-F1E9-BBD9-735EB9D46059</v>
      </c>
      <c r="L142" s="37"/>
      <c r="M142" s="37" t="s">
        <v>115</v>
      </c>
    </row>
    <row r="143" spans="1:13" ht="15" customHeight="1" x14ac:dyDescent="0.3">
      <c r="A143" s="3" t="s">
        <v>465</v>
      </c>
      <c r="B143" s="4" t="s">
        <v>113</v>
      </c>
      <c r="C143" s="9" t="s">
        <v>114</v>
      </c>
      <c r="D143" s="4" t="s">
        <v>458</v>
      </c>
      <c r="E143" s="4" t="s">
        <v>39</v>
      </c>
      <c r="F143" s="34" t="s">
        <v>282</v>
      </c>
      <c r="G143" s="35">
        <v>314.99212811152756</v>
      </c>
      <c r="H143" s="3" t="s">
        <v>466</v>
      </c>
      <c r="I143" s="36" t="s">
        <v>1</v>
      </c>
      <c r="J143" s="36" t="s">
        <v>467</v>
      </c>
      <c r="K143" s="36" t="str">
        <f t="shared" ca="1" si="2"/>
        <v>219E5E77-C34A-8982-A3A5-5BABF37D1728</v>
      </c>
      <c r="L143" s="37"/>
      <c r="M143" s="37" t="s">
        <v>115</v>
      </c>
    </row>
    <row r="144" spans="1:13" ht="15" customHeight="1" x14ac:dyDescent="0.3">
      <c r="A144" s="3" t="s">
        <v>465</v>
      </c>
      <c r="B144" s="4" t="s">
        <v>113</v>
      </c>
      <c r="C144" s="9" t="s">
        <v>114</v>
      </c>
      <c r="D144" s="4" t="s">
        <v>458</v>
      </c>
      <c r="E144" s="4" t="s">
        <v>39</v>
      </c>
      <c r="F144" s="34" t="s">
        <v>284</v>
      </c>
      <c r="G144" s="35">
        <v>347.0730036572495</v>
      </c>
      <c r="H144" s="3" t="s">
        <v>466</v>
      </c>
      <c r="I144" s="36" t="s">
        <v>1</v>
      </c>
      <c r="J144" s="36" t="s">
        <v>467</v>
      </c>
      <c r="K144" s="36" t="str">
        <f t="shared" ca="1" si="2"/>
        <v>F1ECBC50-4232-BD80-A4FE-BC584002645C</v>
      </c>
      <c r="L144" s="37"/>
      <c r="M144" s="37" t="s">
        <v>115</v>
      </c>
    </row>
    <row r="145" spans="1:13" ht="15" customHeight="1" x14ac:dyDescent="0.3">
      <c r="A145" s="3" t="s">
        <v>465</v>
      </c>
      <c r="B145" s="4" t="s">
        <v>113</v>
      </c>
      <c r="C145" s="9" t="s">
        <v>114</v>
      </c>
      <c r="D145" s="4" t="s">
        <v>458</v>
      </c>
      <c r="E145" s="4" t="s">
        <v>39</v>
      </c>
      <c r="F145" s="34" t="s">
        <v>286</v>
      </c>
      <c r="G145" s="35">
        <v>2512.5500999999999</v>
      </c>
      <c r="H145" s="3" t="s">
        <v>466</v>
      </c>
      <c r="I145" s="36" t="s">
        <v>1</v>
      </c>
      <c r="J145" s="36" t="s">
        <v>467</v>
      </c>
      <c r="K145" s="36" t="str">
        <f t="shared" ca="1" si="2"/>
        <v>016399F7-D765-5D01-2525-0561D30EBD36</v>
      </c>
      <c r="L145" s="37"/>
      <c r="M145" s="37" t="s">
        <v>115</v>
      </c>
    </row>
    <row r="146" spans="1:13" ht="15" customHeight="1" x14ac:dyDescent="0.3">
      <c r="A146" s="3" t="s">
        <v>465</v>
      </c>
      <c r="B146" s="4" t="s">
        <v>113</v>
      </c>
      <c r="C146" s="9" t="s">
        <v>114</v>
      </c>
      <c r="D146" s="4" t="s">
        <v>458</v>
      </c>
      <c r="E146" s="4" t="s">
        <v>39</v>
      </c>
      <c r="F146" s="34" t="s">
        <v>288</v>
      </c>
      <c r="G146" s="35">
        <v>1092.5444460518199</v>
      </c>
      <c r="H146" s="3" t="s">
        <v>466</v>
      </c>
      <c r="I146" s="36" t="s">
        <v>1</v>
      </c>
      <c r="J146" s="36" t="s">
        <v>467</v>
      </c>
      <c r="K146" s="36" t="str">
        <f t="shared" ca="1" si="2"/>
        <v>3C896E7E-1280-D57A-F914-FB9B7D11522C</v>
      </c>
      <c r="L146" s="37"/>
      <c r="M146" s="37" t="s">
        <v>115</v>
      </c>
    </row>
    <row r="147" spans="1:13" ht="15" customHeight="1" x14ac:dyDescent="0.3">
      <c r="A147" s="3" t="s">
        <v>465</v>
      </c>
      <c r="B147" s="4" t="s">
        <v>113</v>
      </c>
      <c r="C147" s="9" t="s">
        <v>114</v>
      </c>
      <c r="D147" s="4" t="s">
        <v>458</v>
      </c>
      <c r="E147" s="4" t="s">
        <v>39</v>
      </c>
      <c r="F147" s="34" t="s">
        <v>290</v>
      </c>
      <c r="G147" s="35">
        <v>347.0730036572495</v>
      </c>
      <c r="H147" s="3" t="s">
        <v>466</v>
      </c>
      <c r="I147" s="36" t="s">
        <v>1</v>
      </c>
      <c r="J147" s="36" t="s">
        <v>467</v>
      </c>
      <c r="K147" s="36" t="str">
        <f t="shared" ca="1" si="2"/>
        <v>7D05FB47-4A6F-1EAB-394D-0D55044158D8</v>
      </c>
      <c r="L147" s="37"/>
      <c r="M147" s="37" t="s">
        <v>115</v>
      </c>
    </row>
    <row r="148" spans="1:13" ht="15" customHeight="1" x14ac:dyDescent="0.3">
      <c r="A148" s="3" t="s">
        <v>465</v>
      </c>
      <c r="B148" s="4" t="s">
        <v>113</v>
      </c>
      <c r="C148" s="9" t="s">
        <v>114</v>
      </c>
      <c r="D148" s="4" t="s">
        <v>458</v>
      </c>
      <c r="E148" s="4" t="s">
        <v>39</v>
      </c>
      <c r="F148" s="34" t="s">
        <v>292</v>
      </c>
      <c r="G148" s="35">
        <v>248</v>
      </c>
      <c r="H148" s="3" t="s">
        <v>466</v>
      </c>
      <c r="I148" s="36" t="s">
        <v>1</v>
      </c>
      <c r="J148" s="36" t="s">
        <v>467</v>
      </c>
      <c r="K148" s="36" t="str">
        <f t="shared" ca="1" si="2"/>
        <v>DB0AB553-4A68-9A71-28BE-2866C23B91EA</v>
      </c>
      <c r="L148" s="37"/>
      <c r="M148" s="37" t="s">
        <v>115</v>
      </c>
    </row>
    <row r="149" spans="1:13" ht="15" customHeight="1" x14ac:dyDescent="0.3">
      <c r="A149" s="3" t="s">
        <v>465</v>
      </c>
      <c r="B149" s="4" t="s">
        <v>113</v>
      </c>
      <c r="C149" s="9" t="s">
        <v>114</v>
      </c>
      <c r="D149" s="4" t="s">
        <v>458</v>
      </c>
      <c r="E149" s="4" t="s">
        <v>39</v>
      </c>
      <c r="F149" s="34" t="s">
        <v>294</v>
      </c>
      <c r="G149" s="35">
        <v>1092.5444460518174</v>
      </c>
      <c r="H149" s="3" t="s">
        <v>466</v>
      </c>
      <c r="I149" s="36" t="s">
        <v>1</v>
      </c>
      <c r="J149" s="36" t="s">
        <v>467</v>
      </c>
      <c r="K149" s="36" t="str">
        <f t="shared" ca="1" si="2"/>
        <v>827719EF-07C8-99A0-924F-2F1E469AB3C1</v>
      </c>
      <c r="L149" s="37"/>
      <c r="M149" s="37" t="s">
        <v>115</v>
      </c>
    </row>
    <row r="150" spans="1:13" ht="15" customHeight="1" x14ac:dyDescent="0.3">
      <c r="A150" s="3" t="s">
        <v>465</v>
      </c>
      <c r="B150" s="4" t="s">
        <v>113</v>
      </c>
      <c r="C150" s="9" t="s">
        <v>114</v>
      </c>
      <c r="D150" s="4" t="s">
        <v>458</v>
      </c>
      <c r="E150" s="4" t="s">
        <v>39</v>
      </c>
      <c r="F150" s="34" t="s">
        <v>296</v>
      </c>
      <c r="G150" s="35">
        <v>2598.4279999999999</v>
      </c>
      <c r="H150" s="3" t="s">
        <v>466</v>
      </c>
      <c r="I150" s="36" t="s">
        <v>1</v>
      </c>
      <c r="J150" s="36" t="s">
        <v>467</v>
      </c>
      <c r="K150" s="36" t="str">
        <f t="shared" ca="1" si="2"/>
        <v>37650D57-5AE0-DD20-D335-95838236C918</v>
      </c>
      <c r="L150" s="37"/>
      <c r="M150" s="37" t="s">
        <v>115</v>
      </c>
    </row>
    <row r="151" spans="1:13" ht="15" customHeight="1" x14ac:dyDescent="0.3">
      <c r="A151" s="3" t="s">
        <v>465</v>
      </c>
      <c r="B151" s="4" t="s">
        <v>113</v>
      </c>
      <c r="C151" s="9" t="s">
        <v>114</v>
      </c>
      <c r="D151" s="4" t="s">
        <v>458</v>
      </c>
      <c r="E151" s="4" t="s">
        <v>39</v>
      </c>
      <c r="F151" s="34" t="s">
        <v>298</v>
      </c>
      <c r="G151" s="35">
        <v>484.57465000000002</v>
      </c>
      <c r="H151" s="3" t="s">
        <v>466</v>
      </c>
      <c r="I151" s="36" t="s">
        <v>1</v>
      </c>
      <c r="J151" s="36" t="s">
        <v>467</v>
      </c>
      <c r="K151" s="36" t="str">
        <f t="shared" ca="1" si="2"/>
        <v>16714469-4797-C822-B304-9A2A4AA56500</v>
      </c>
      <c r="L151" s="37"/>
      <c r="M151" s="37" t="s">
        <v>115</v>
      </c>
    </row>
    <row r="152" spans="1:13" ht="15" customHeight="1" x14ac:dyDescent="0.3">
      <c r="A152" s="3" t="s">
        <v>465</v>
      </c>
      <c r="B152" s="4" t="s">
        <v>113</v>
      </c>
      <c r="C152" s="9" t="s">
        <v>114</v>
      </c>
      <c r="D152" s="4" t="s">
        <v>458</v>
      </c>
      <c r="E152" s="4" t="s">
        <v>39</v>
      </c>
      <c r="F152" s="34" t="s">
        <v>300</v>
      </c>
      <c r="G152" s="35">
        <v>1092.5444460518174</v>
      </c>
      <c r="H152" s="3" t="s">
        <v>466</v>
      </c>
      <c r="I152" s="36" t="s">
        <v>1</v>
      </c>
      <c r="J152" s="36" t="s">
        <v>467</v>
      </c>
      <c r="K152" s="36" t="str">
        <f t="shared" ca="1" si="2"/>
        <v>6EBB754F-6311-9606-0738-7BD2D637CB92</v>
      </c>
      <c r="L152" s="37"/>
      <c r="M152" s="37" t="s">
        <v>115</v>
      </c>
    </row>
    <row r="153" spans="1:13" ht="15" customHeight="1" x14ac:dyDescent="0.3">
      <c r="A153" s="3" t="s">
        <v>465</v>
      </c>
      <c r="B153" s="4" t="s">
        <v>113</v>
      </c>
      <c r="C153" s="9" t="s">
        <v>114</v>
      </c>
      <c r="D153" s="4" t="s">
        <v>458</v>
      </c>
      <c r="E153" s="4" t="s">
        <v>39</v>
      </c>
      <c r="F153" s="34" t="s">
        <v>302</v>
      </c>
      <c r="G153" s="35">
        <v>264.11034000000001</v>
      </c>
      <c r="H153" s="3" t="s">
        <v>466</v>
      </c>
      <c r="I153" s="36" t="s">
        <v>1</v>
      </c>
      <c r="J153" s="36" t="s">
        <v>467</v>
      </c>
      <c r="K153" s="36" t="str">
        <f t="shared" ca="1" si="2"/>
        <v>8059D2AC-D83E-B418-3E69-34ED0B0F4D06</v>
      </c>
      <c r="L153" s="37"/>
      <c r="M153" s="37" t="s">
        <v>115</v>
      </c>
    </row>
    <row r="154" spans="1:13" ht="15" customHeight="1" x14ac:dyDescent="0.3">
      <c r="A154" s="3" t="s">
        <v>465</v>
      </c>
      <c r="B154" s="4" t="s">
        <v>113</v>
      </c>
      <c r="C154" s="9" t="s">
        <v>114</v>
      </c>
      <c r="D154" s="4" t="s">
        <v>458</v>
      </c>
      <c r="E154" s="4" t="s">
        <v>39</v>
      </c>
      <c r="F154" s="34" t="s">
        <v>304</v>
      </c>
      <c r="G154" s="35">
        <v>2512.5500999999999</v>
      </c>
      <c r="H154" s="3" t="s">
        <v>466</v>
      </c>
      <c r="I154" s="36" t="s">
        <v>1</v>
      </c>
      <c r="J154" s="36" t="s">
        <v>467</v>
      </c>
      <c r="K154" s="36" t="str">
        <f t="shared" ca="1" si="2"/>
        <v>607039FE-2983-1FD3-6272-A64A299D79D6</v>
      </c>
      <c r="L154" s="37"/>
      <c r="M154" s="37" t="s">
        <v>115</v>
      </c>
    </row>
    <row r="155" spans="1:13" ht="15" customHeight="1" x14ac:dyDescent="0.3">
      <c r="A155" s="3" t="s">
        <v>465</v>
      </c>
      <c r="B155" s="4" t="s">
        <v>113</v>
      </c>
      <c r="C155" s="9" t="s">
        <v>114</v>
      </c>
      <c r="D155" s="4" t="s">
        <v>458</v>
      </c>
      <c r="E155" s="4" t="s">
        <v>39</v>
      </c>
      <c r="F155" s="34" t="s">
        <v>306</v>
      </c>
      <c r="G155" s="35">
        <v>347.07300365725001</v>
      </c>
      <c r="H155" s="3" t="s">
        <v>466</v>
      </c>
      <c r="I155" s="36" t="s">
        <v>1</v>
      </c>
      <c r="J155" s="36" t="s">
        <v>467</v>
      </c>
      <c r="K155" s="36" t="str">
        <f t="shared" ca="1" si="2"/>
        <v>C39F5E27-83D6-CBCF-F033-8A916B251BFC</v>
      </c>
      <c r="L155" s="37"/>
      <c r="M155" s="37" t="s">
        <v>115</v>
      </c>
    </row>
    <row r="156" spans="1:13" ht="15" customHeight="1" x14ac:dyDescent="0.3">
      <c r="A156" s="3" t="s">
        <v>465</v>
      </c>
      <c r="B156" s="4" t="s">
        <v>113</v>
      </c>
      <c r="C156" s="9" t="s">
        <v>114</v>
      </c>
      <c r="D156" s="4" t="s">
        <v>458</v>
      </c>
      <c r="E156" s="4" t="s">
        <v>39</v>
      </c>
      <c r="F156" s="34" t="s">
        <v>308</v>
      </c>
      <c r="G156" s="35">
        <v>2512.5500999999999</v>
      </c>
      <c r="H156" s="3" t="s">
        <v>466</v>
      </c>
      <c r="I156" s="36" t="s">
        <v>1</v>
      </c>
      <c r="J156" s="36" t="s">
        <v>467</v>
      </c>
      <c r="K156" s="36" t="str">
        <f t="shared" ca="1" si="2"/>
        <v>EF332E58-4099-09E2-F800-2C610C6762EF</v>
      </c>
      <c r="L156" s="37"/>
      <c r="M156" s="37" t="s">
        <v>115</v>
      </c>
    </row>
    <row r="157" spans="1:13" ht="15" customHeight="1" x14ac:dyDescent="0.3">
      <c r="A157" s="3" t="s">
        <v>465</v>
      </c>
      <c r="B157" s="4" t="s">
        <v>113</v>
      </c>
      <c r="C157" s="9" t="s">
        <v>114</v>
      </c>
      <c r="D157" s="4" t="s">
        <v>458</v>
      </c>
      <c r="E157" s="4" t="s">
        <v>39</v>
      </c>
      <c r="F157" s="34" t="s">
        <v>310</v>
      </c>
      <c r="G157" s="35">
        <v>1875</v>
      </c>
      <c r="H157" s="3" t="s">
        <v>466</v>
      </c>
      <c r="I157" s="36" t="s">
        <v>1</v>
      </c>
      <c r="J157" s="36" t="s">
        <v>467</v>
      </c>
      <c r="K157" s="36" t="str">
        <f t="shared" ca="1" si="2"/>
        <v>FE278E25-CFED-1C8B-DDDE-F90CA88C09F8</v>
      </c>
      <c r="L157" s="37"/>
      <c r="M157" s="37" t="s">
        <v>115</v>
      </c>
    </row>
    <row r="158" spans="1:13" ht="15" customHeight="1" x14ac:dyDescent="0.3">
      <c r="A158" s="3" t="s">
        <v>465</v>
      </c>
      <c r="B158" s="4" t="s">
        <v>113</v>
      </c>
      <c r="C158" s="9" t="s">
        <v>114</v>
      </c>
      <c r="D158" s="4" t="s">
        <v>458</v>
      </c>
      <c r="E158" s="4" t="s">
        <v>39</v>
      </c>
      <c r="F158" s="34" t="s">
        <v>312</v>
      </c>
      <c r="G158" s="35">
        <v>1875</v>
      </c>
      <c r="H158" s="3" t="s">
        <v>466</v>
      </c>
      <c r="I158" s="36" t="s">
        <v>1</v>
      </c>
      <c r="J158" s="36" t="s">
        <v>467</v>
      </c>
      <c r="K158" s="36" t="str">
        <f t="shared" ca="1" si="2"/>
        <v>7F7E9E1A-03A2-F11D-65B7-74AA63C7B028</v>
      </c>
      <c r="L158" s="37"/>
      <c r="M158" s="37" t="s">
        <v>115</v>
      </c>
    </row>
    <row r="159" spans="1:13" ht="15" customHeight="1" x14ac:dyDescent="0.3">
      <c r="A159" s="3" t="s">
        <v>465</v>
      </c>
      <c r="B159" s="4" t="s">
        <v>113</v>
      </c>
      <c r="C159" s="9" t="s">
        <v>114</v>
      </c>
      <c r="D159" s="4" t="s">
        <v>458</v>
      </c>
      <c r="E159" s="4" t="s">
        <v>39</v>
      </c>
      <c r="F159" s="34" t="s">
        <v>314</v>
      </c>
      <c r="G159" s="35">
        <v>347.0730036572495</v>
      </c>
      <c r="H159" s="3" t="s">
        <v>466</v>
      </c>
      <c r="I159" s="36" t="s">
        <v>1</v>
      </c>
      <c r="J159" s="36" t="s">
        <v>467</v>
      </c>
      <c r="K159" s="36" t="str">
        <f t="shared" ca="1" si="2"/>
        <v>8BD86396-7F87-1C93-B865-BF1118507542</v>
      </c>
      <c r="L159" s="37"/>
      <c r="M159" s="37" t="s">
        <v>115</v>
      </c>
    </row>
    <row r="160" spans="1:13" ht="15" customHeight="1" x14ac:dyDescent="0.3">
      <c r="A160" s="3" t="s">
        <v>465</v>
      </c>
      <c r="B160" s="4" t="s">
        <v>113</v>
      </c>
      <c r="C160" s="9" t="s">
        <v>114</v>
      </c>
      <c r="D160" s="4" t="s">
        <v>458</v>
      </c>
      <c r="E160" s="4" t="s">
        <v>39</v>
      </c>
      <c r="F160" s="34" t="s">
        <v>316</v>
      </c>
      <c r="G160" s="35">
        <v>484.57465000000002</v>
      </c>
      <c r="H160" s="3" t="s">
        <v>466</v>
      </c>
      <c r="I160" s="36" t="s">
        <v>1</v>
      </c>
      <c r="J160" s="36" t="s">
        <v>467</v>
      </c>
      <c r="K160" s="36" t="str">
        <f t="shared" ca="1" si="2"/>
        <v>FF4E7935-BDF8-CE50-DB3C-47EADE62E733</v>
      </c>
      <c r="L160" s="37"/>
      <c r="M160" s="37" t="s">
        <v>115</v>
      </c>
    </row>
    <row r="161" spans="1:13" ht="15" customHeight="1" x14ac:dyDescent="0.3">
      <c r="A161" s="3" t="s">
        <v>465</v>
      </c>
      <c r="B161" s="4" t="s">
        <v>113</v>
      </c>
      <c r="C161" s="9" t="s">
        <v>114</v>
      </c>
      <c r="D161" s="4" t="s">
        <v>458</v>
      </c>
      <c r="E161" s="4" t="s">
        <v>39</v>
      </c>
      <c r="F161" s="34" t="s">
        <v>318</v>
      </c>
      <c r="G161" s="35">
        <v>1092.5444460518174</v>
      </c>
      <c r="H161" s="3" t="s">
        <v>466</v>
      </c>
      <c r="I161" s="36" t="s">
        <v>1</v>
      </c>
      <c r="J161" s="36" t="s">
        <v>467</v>
      </c>
      <c r="K161" s="36" t="str">
        <f t="shared" ca="1" si="2"/>
        <v>7FF95367-D3F6-293B-ED63-AD94018AEBB3</v>
      </c>
      <c r="L161" s="37"/>
      <c r="M161" s="37" t="s">
        <v>115</v>
      </c>
    </row>
    <row r="162" spans="1:13" ht="15" customHeight="1" x14ac:dyDescent="0.3">
      <c r="A162" s="3" t="s">
        <v>465</v>
      </c>
      <c r="B162" s="4" t="s">
        <v>113</v>
      </c>
      <c r="C162" s="9" t="s">
        <v>114</v>
      </c>
      <c r="D162" s="4" t="s">
        <v>458</v>
      </c>
      <c r="E162" s="4" t="s">
        <v>39</v>
      </c>
      <c r="F162" s="34" t="s">
        <v>320</v>
      </c>
      <c r="G162" s="35">
        <v>1092.5444460518174</v>
      </c>
      <c r="H162" s="3" t="s">
        <v>466</v>
      </c>
      <c r="I162" s="36" t="s">
        <v>1</v>
      </c>
      <c r="J162" s="36" t="s">
        <v>467</v>
      </c>
      <c r="K162" s="36" t="str">
        <f t="shared" ca="1" si="2"/>
        <v>62FD6C32-6409-F284-312B-1DB50F64C036</v>
      </c>
      <c r="L162" s="37"/>
      <c r="M162" s="37" t="s">
        <v>115</v>
      </c>
    </row>
    <row r="163" spans="1:13" ht="15" customHeight="1" x14ac:dyDescent="0.3">
      <c r="A163" s="3" t="s">
        <v>465</v>
      </c>
      <c r="B163" s="4" t="s">
        <v>113</v>
      </c>
      <c r="C163" s="9" t="s">
        <v>114</v>
      </c>
      <c r="D163" s="4" t="s">
        <v>458</v>
      </c>
      <c r="E163" s="4" t="s">
        <v>39</v>
      </c>
      <c r="F163" s="34" t="s">
        <v>322</v>
      </c>
      <c r="G163" s="35">
        <v>347.0730036572495</v>
      </c>
      <c r="H163" s="3" t="s">
        <v>466</v>
      </c>
      <c r="I163" s="36" t="s">
        <v>1</v>
      </c>
      <c r="J163" s="36" t="s">
        <v>467</v>
      </c>
      <c r="K163" s="36" t="str">
        <f t="shared" ca="1" si="2"/>
        <v>941F9809-68A1-85A1-8AAF-2585184DB04A</v>
      </c>
      <c r="L163" s="37"/>
      <c r="M163" s="37" t="s">
        <v>115</v>
      </c>
    </row>
    <row r="164" spans="1:13" ht="15" customHeight="1" x14ac:dyDescent="0.3">
      <c r="A164" s="3" t="s">
        <v>465</v>
      </c>
      <c r="B164" s="4" t="s">
        <v>113</v>
      </c>
      <c r="C164" s="9" t="s">
        <v>114</v>
      </c>
      <c r="D164" s="4" t="s">
        <v>458</v>
      </c>
      <c r="E164" s="4" t="s">
        <v>39</v>
      </c>
      <c r="F164" s="34" t="s">
        <v>324</v>
      </c>
      <c r="G164" s="35">
        <v>248</v>
      </c>
      <c r="H164" s="3" t="s">
        <v>466</v>
      </c>
      <c r="I164" s="36" t="s">
        <v>1</v>
      </c>
      <c r="J164" s="36" t="s">
        <v>467</v>
      </c>
      <c r="K164" s="36" t="str">
        <f t="shared" ca="1" si="2"/>
        <v>88B051E0-4884-3160-039F-76625E28DBF0</v>
      </c>
      <c r="L164" s="37"/>
      <c r="M164" s="37" t="s">
        <v>115</v>
      </c>
    </row>
    <row r="165" spans="1:13" ht="15" customHeight="1" x14ac:dyDescent="0.3">
      <c r="A165" s="3" t="s">
        <v>465</v>
      </c>
      <c r="B165" s="4" t="s">
        <v>113</v>
      </c>
      <c r="C165" s="9" t="s">
        <v>114</v>
      </c>
      <c r="D165" s="4" t="s">
        <v>458</v>
      </c>
      <c r="E165" s="4" t="s">
        <v>39</v>
      </c>
      <c r="F165" s="34" t="s">
        <v>326</v>
      </c>
      <c r="G165" s="35">
        <v>1092.5444460518174</v>
      </c>
      <c r="H165" s="3" t="s">
        <v>466</v>
      </c>
      <c r="I165" s="36" t="s">
        <v>1</v>
      </c>
      <c r="J165" s="36" t="s">
        <v>467</v>
      </c>
      <c r="K165" s="36" t="str">
        <f t="shared" ca="1" si="2"/>
        <v>11B6D04F-1DEF-6479-2518-DBB6E318478D</v>
      </c>
      <c r="L165" s="37"/>
      <c r="M165" s="37" t="s">
        <v>115</v>
      </c>
    </row>
    <row r="166" spans="1:13" ht="15" customHeight="1" x14ac:dyDescent="0.3">
      <c r="A166" s="3" t="s">
        <v>465</v>
      </c>
      <c r="B166" s="4" t="s">
        <v>113</v>
      </c>
      <c r="C166" s="9" t="s">
        <v>114</v>
      </c>
      <c r="D166" s="4" t="s">
        <v>458</v>
      </c>
      <c r="E166" s="4" t="s">
        <v>39</v>
      </c>
      <c r="F166" s="34" t="s">
        <v>328</v>
      </c>
      <c r="G166" s="35">
        <v>264.11034000000001</v>
      </c>
      <c r="H166" s="3" t="s">
        <v>466</v>
      </c>
      <c r="I166" s="36" t="s">
        <v>1</v>
      </c>
      <c r="J166" s="36" t="s">
        <v>467</v>
      </c>
      <c r="K166" s="36" t="str">
        <f t="shared" ca="1" si="2"/>
        <v>1EF034DC-D1E5-2459-C0F0-523BA64B0BF3</v>
      </c>
      <c r="L166" s="37"/>
      <c r="M166" s="37" t="s">
        <v>115</v>
      </c>
    </row>
    <row r="167" spans="1:13" ht="15" customHeight="1" x14ac:dyDescent="0.3">
      <c r="A167" s="3" t="s">
        <v>465</v>
      </c>
      <c r="B167" s="4" t="s">
        <v>113</v>
      </c>
      <c r="C167" s="9" t="s">
        <v>114</v>
      </c>
      <c r="D167" s="4" t="s">
        <v>458</v>
      </c>
      <c r="E167" s="4" t="s">
        <v>39</v>
      </c>
      <c r="F167" s="34" t="s">
        <v>330</v>
      </c>
      <c r="G167" s="35">
        <v>1875</v>
      </c>
      <c r="H167" s="3" t="s">
        <v>466</v>
      </c>
      <c r="I167" s="36" t="s">
        <v>1</v>
      </c>
      <c r="J167" s="36" t="s">
        <v>467</v>
      </c>
      <c r="K167" s="36" t="str">
        <f t="shared" ca="1" si="2"/>
        <v>A6E6DE04-CB8F-EE33-999A-4A6106BB1786</v>
      </c>
      <c r="L167" s="37"/>
      <c r="M167" s="37" t="s">
        <v>115</v>
      </c>
    </row>
    <row r="168" spans="1:13" ht="15" customHeight="1" x14ac:dyDescent="0.3">
      <c r="A168" s="3" t="s">
        <v>465</v>
      </c>
      <c r="B168" s="4" t="s">
        <v>113</v>
      </c>
      <c r="C168" s="9" t="s">
        <v>114</v>
      </c>
      <c r="D168" s="4" t="s">
        <v>458</v>
      </c>
      <c r="E168" s="4" t="s">
        <v>39</v>
      </c>
      <c r="F168" s="34" t="s">
        <v>332</v>
      </c>
      <c r="G168" s="35">
        <v>347.0730036572495</v>
      </c>
      <c r="H168" s="3" t="s">
        <v>466</v>
      </c>
      <c r="I168" s="36" t="s">
        <v>1</v>
      </c>
      <c r="J168" s="36" t="s">
        <v>467</v>
      </c>
      <c r="K168" s="36" t="str">
        <f t="shared" ca="1" si="2"/>
        <v>289A5AF8-F343-F29D-093D-4CFEC688D4D3</v>
      </c>
      <c r="L168" s="37"/>
      <c r="M168" s="37" t="s">
        <v>115</v>
      </c>
    </row>
    <row r="169" spans="1:13" ht="15" customHeight="1" x14ac:dyDescent="0.3">
      <c r="A169" s="3" t="s">
        <v>465</v>
      </c>
      <c r="B169" s="4" t="s">
        <v>113</v>
      </c>
      <c r="C169" s="9" t="s">
        <v>114</v>
      </c>
      <c r="D169" s="4" t="s">
        <v>458</v>
      </c>
      <c r="E169" s="4" t="s">
        <v>39</v>
      </c>
      <c r="F169" s="34" t="s">
        <v>334</v>
      </c>
      <c r="G169" s="35">
        <v>484.57465000000002</v>
      </c>
      <c r="H169" s="3" t="s">
        <v>466</v>
      </c>
      <c r="I169" s="36" t="s">
        <v>1</v>
      </c>
      <c r="J169" s="36" t="s">
        <v>467</v>
      </c>
      <c r="K169" s="36" t="str">
        <f t="shared" ca="1" si="2"/>
        <v>2BB12A89-244C-8A47-4066-54A7400F4CA7</v>
      </c>
      <c r="L169" s="37"/>
      <c r="M169" s="37" t="s">
        <v>115</v>
      </c>
    </row>
    <row r="170" spans="1:13" ht="15" customHeight="1" x14ac:dyDescent="0.3">
      <c r="A170" s="3" t="s">
        <v>465</v>
      </c>
      <c r="B170" s="4" t="s">
        <v>113</v>
      </c>
      <c r="C170" s="9" t="s">
        <v>114</v>
      </c>
      <c r="D170" s="4" t="s">
        <v>458</v>
      </c>
      <c r="E170" s="4" t="s">
        <v>39</v>
      </c>
      <c r="F170" s="34" t="s">
        <v>336</v>
      </c>
      <c r="G170" s="35">
        <v>1092.5444460518174</v>
      </c>
      <c r="H170" s="3" t="s">
        <v>466</v>
      </c>
      <c r="I170" s="36" t="s">
        <v>1</v>
      </c>
      <c r="J170" s="36" t="s">
        <v>467</v>
      </c>
      <c r="K170" s="36" t="str">
        <f t="shared" ca="1" si="2"/>
        <v>66901E6F-17F4-F21A-7BE0-F3C2C46FC8F5</v>
      </c>
      <c r="L170" s="37"/>
      <c r="M170" s="37" t="s">
        <v>115</v>
      </c>
    </row>
    <row r="171" spans="1:13" ht="15" customHeight="1" x14ac:dyDescent="0.3">
      <c r="A171" s="3" t="s">
        <v>465</v>
      </c>
      <c r="B171" s="4" t="s">
        <v>113</v>
      </c>
      <c r="C171" s="9" t="s">
        <v>114</v>
      </c>
      <c r="D171" s="4" t="s">
        <v>458</v>
      </c>
      <c r="E171" s="4" t="s">
        <v>39</v>
      </c>
      <c r="F171" s="34" t="s">
        <v>338</v>
      </c>
      <c r="G171" s="35">
        <v>1092.5444460518174</v>
      </c>
      <c r="H171" s="3" t="s">
        <v>466</v>
      </c>
      <c r="I171" s="36" t="s">
        <v>1</v>
      </c>
      <c r="J171" s="36" t="s">
        <v>467</v>
      </c>
      <c r="K171" s="36" t="str">
        <f t="shared" ca="1" si="2"/>
        <v>A75F0EAD-FD45-EE5E-6B4D-5A324D85F52C</v>
      </c>
      <c r="L171" s="37"/>
      <c r="M171" s="37" t="s">
        <v>115</v>
      </c>
    </row>
    <row r="172" spans="1:13" ht="15" customHeight="1" x14ac:dyDescent="0.3">
      <c r="A172" s="3" t="s">
        <v>465</v>
      </c>
      <c r="B172" s="4" t="s">
        <v>113</v>
      </c>
      <c r="C172" s="9" t="s">
        <v>114</v>
      </c>
      <c r="D172" s="4" t="s">
        <v>458</v>
      </c>
      <c r="E172" s="4" t="s">
        <v>39</v>
      </c>
      <c r="F172" s="34" t="s">
        <v>340</v>
      </c>
      <c r="G172" s="35">
        <v>347.0730036572495</v>
      </c>
      <c r="H172" s="3" t="s">
        <v>466</v>
      </c>
      <c r="I172" s="36" t="s">
        <v>1</v>
      </c>
      <c r="J172" s="36" t="s">
        <v>467</v>
      </c>
      <c r="K172" s="36" t="str">
        <f t="shared" ca="1" si="2"/>
        <v>84485360-ADEA-D700-8246-5E1BC61167E0</v>
      </c>
      <c r="L172" s="37"/>
      <c r="M172" s="37" t="s">
        <v>115</v>
      </c>
    </row>
    <row r="173" spans="1:13" ht="15" customHeight="1" x14ac:dyDescent="0.3">
      <c r="A173" s="3" t="s">
        <v>465</v>
      </c>
      <c r="B173" s="4" t="s">
        <v>113</v>
      </c>
      <c r="C173" s="9" t="s">
        <v>114</v>
      </c>
      <c r="D173" s="4" t="s">
        <v>458</v>
      </c>
      <c r="E173" s="4" t="s">
        <v>39</v>
      </c>
      <c r="F173" s="34" t="s">
        <v>342</v>
      </c>
      <c r="G173" s="35">
        <v>248</v>
      </c>
      <c r="H173" s="3" t="s">
        <v>466</v>
      </c>
      <c r="I173" s="36" t="s">
        <v>1</v>
      </c>
      <c r="J173" s="36" t="s">
        <v>467</v>
      </c>
      <c r="K173" s="36" t="str">
        <f t="shared" ca="1" si="2"/>
        <v>1ED114FE-71DB-B4E0-FB4D-381A8671DE32</v>
      </c>
      <c r="L173" s="37"/>
      <c r="M173" s="37" t="s">
        <v>115</v>
      </c>
    </row>
    <row r="174" spans="1:13" ht="15" customHeight="1" x14ac:dyDescent="0.3">
      <c r="A174" s="3" t="s">
        <v>465</v>
      </c>
      <c r="B174" s="4" t="s">
        <v>113</v>
      </c>
      <c r="C174" s="9" t="s">
        <v>114</v>
      </c>
      <c r="D174" s="4" t="s">
        <v>458</v>
      </c>
      <c r="E174" s="4" t="s">
        <v>39</v>
      </c>
      <c r="F174" s="34" t="s">
        <v>344</v>
      </c>
      <c r="G174" s="35">
        <v>1092.5444460518174</v>
      </c>
      <c r="H174" s="3" t="s">
        <v>466</v>
      </c>
      <c r="I174" s="36" t="s">
        <v>1</v>
      </c>
      <c r="J174" s="36" t="s">
        <v>467</v>
      </c>
      <c r="K174" s="36" t="str">
        <f t="shared" ca="1" si="2"/>
        <v>68088025-F502-E475-D3DD-ED00AF1D8646</v>
      </c>
      <c r="L174" s="37"/>
      <c r="M174" s="37" t="s">
        <v>115</v>
      </c>
    </row>
    <row r="175" spans="1:13" ht="15" customHeight="1" x14ac:dyDescent="0.3">
      <c r="A175" s="3" t="s">
        <v>465</v>
      </c>
      <c r="B175" s="4" t="s">
        <v>113</v>
      </c>
      <c r="C175" s="9" t="s">
        <v>114</v>
      </c>
      <c r="D175" s="4" t="s">
        <v>458</v>
      </c>
      <c r="E175" s="4" t="s">
        <v>39</v>
      </c>
      <c r="F175" s="34" t="s">
        <v>346</v>
      </c>
      <c r="G175" s="35">
        <v>264.11034000000001</v>
      </c>
      <c r="H175" s="3" t="s">
        <v>466</v>
      </c>
      <c r="I175" s="36" t="s">
        <v>1</v>
      </c>
      <c r="J175" s="36" t="s">
        <v>467</v>
      </c>
      <c r="K175" s="36" t="str">
        <f t="shared" ca="1" si="2"/>
        <v>19DD37DB-F60A-2A5C-751E-BAAAB6373CAA</v>
      </c>
      <c r="L175" s="37"/>
      <c r="M175" s="37" t="s">
        <v>115</v>
      </c>
    </row>
    <row r="176" spans="1:13" ht="15" customHeight="1" x14ac:dyDescent="0.3">
      <c r="A176" s="3" t="s">
        <v>465</v>
      </c>
      <c r="B176" s="4" t="s">
        <v>113</v>
      </c>
      <c r="C176" s="9" t="s">
        <v>114</v>
      </c>
      <c r="D176" s="4" t="s">
        <v>458</v>
      </c>
      <c r="E176" s="4" t="s">
        <v>39</v>
      </c>
      <c r="F176" s="34" t="s">
        <v>348</v>
      </c>
      <c r="G176" s="35">
        <v>187.83853999999999</v>
      </c>
      <c r="H176" s="3" t="s">
        <v>466</v>
      </c>
      <c r="I176" s="36" t="s">
        <v>1</v>
      </c>
      <c r="J176" s="36" t="s">
        <v>467</v>
      </c>
      <c r="K176" s="36" t="str">
        <f t="shared" ca="1" si="2"/>
        <v>E5E38B76-055C-58EB-6A48-1BFE42E0072E</v>
      </c>
      <c r="L176" s="37"/>
      <c r="M176" s="37" t="s">
        <v>115</v>
      </c>
    </row>
    <row r="177" spans="1:13" ht="15" customHeight="1" x14ac:dyDescent="0.3">
      <c r="A177" s="3" t="s">
        <v>465</v>
      </c>
      <c r="B177" s="4" t="s">
        <v>113</v>
      </c>
      <c r="C177" s="9" t="s">
        <v>114</v>
      </c>
      <c r="D177" s="4" t="s">
        <v>458</v>
      </c>
      <c r="E177" s="4" t="s">
        <v>39</v>
      </c>
      <c r="F177" s="34" t="s">
        <v>350</v>
      </c>
      <c r="G177" s="35">
        <v>5.8131836999999997</v>
      </c>
      <c r="H177" s="3" t="s">
        <v>466</v>
      </c>
      <c r="I177" s="36" t="s">
        <v>1</v>
      </c>
      <c r="J177" s="36" t="s">
        <v>467</v>
      </c>
      <c r="K177" s="36" t="str">
        <f t="shared" ca="1" si="2"/>
        <v>C2079BB5-B0C5-919A-CEBD-DA95FB30997E</v>
      </c>
      <c r="L177" s="37"/>
      <c r="M177" s="37" t="s">
        <v>115</v>
      </c>
    </row>
    <row r="178" spans="1:13" ht="15" customHeight="1" x14ac:dyDescent="0.3">
      <c r="A178" s="3" t="s">
        <v>465</v>
      </c>
      <c r="B178" s="4" t="s">
        <v>113</v>
      </c>
      <c r="C178" s="9" t="s">
        <v>114</v>
      </c>
      <c r="D178" s="4" t="s">
        <v>458</v>
      </c>
      <c r="E178" s="4" t="s">
        <v>39</v>
      </c>
      <c r="F178" s="34" t="s">
        <v>352</v>
      </c>
      <c r="G178" s="35">
        <v>347.07300365725001</v>
      </c>
      <c r="H178" s="3" t="s">
        <v>466</v>
      </c>
      <c r="I178" s="36" t="s">
        <v>1</v>
      </c>
      <c r="J178" s="36" t="s">
        <v>467</v>
      </c>
      <c r="K178" s="36" t="str">
        <f t="shared" ca="1" si="2"/>
        <v>FF368A1F-105E-5B29-D390-A56BF46FFA25</v>
      </c>
      <c r="L178" s="37"/>
      <c r="M178" s="37" t="s">
        <v>115</v>
      </c>
    </row>
    <row r="179" spans="1:13" ht="15" customHeight="1" x14ac:dyDescent="0.3">
      <c r="A179" s="3" t="s">
        <v>465</v>
      </c>
      <c r="B179" s="4" t="s">
        <v>113</v>
      </c>
      <c r="C179" s="9" t="s">
        <v>114</v>
      </c>
      <c r="D179" s="4" t="s">
        <v>458</v>
      </c>
      <c r="E179" s="4" t="s">
        <v>39</v>
      </c>
      <c r="F179" s="34" t="s">
        <v>354</v>
      </c>
      <c r="G179" s="35">
        <v>484.57465000000002</v>
      </c>
      <c r="H179" s="3" t="s">
        <v>466</v>
      </c>
      <c r="I179" s="36" t="s">
        <v>1</v>
      </c>
      <c r="J179" s="36" t="s">
        <v>467</v>
      </c>
      <c r="K179" s="36" t="str">
        <f t="shared" ca="1" si="2"/>
        <v>09777DDF-EC6B-90B6-EF24-F5D5EB770ADD</v>
      </c>
      <c r="L179" s="37"/>
      <c r="M179" s="37" t="s">
        <v>115</v>
      </c>
    </row>
    <row r="180" spans="1:13" ht="15" customHeight="1" x14ac:dyDescent="0.3">
      <c r="A180" s="3" t="s">
        <v>465</v>
      </c>
      <c r="B180" s="4" t="s">
        <v>113</v>
      </c>
      <c r="C180" s="9" t="s">
        <v>114</v>
      </c>
      <c r="D180" s="4" t="s">
        <v>458</v>
      </c>
      <c r="E180" s="4" t="s">
        <v>39</v>
      </c>
      <c r="F180" s="34" t="s">
        <v>356</v>
      </c>
      <c r="G180" s="35">
        <v>1092.5444460518199</v>
      </c>
      <c r="H180" s="3" t="s">
        <v>466</v>
      </c>
      <c r="I180" s="36" t="s">
        <v>1</v>
      </c>
      <c r="J180" s="36" t="s">
        <v>467</v>
      </c>
      <c r="K180" s="36" t="str">
        <f t="shared" ca="1" si="2"/>
        <v>56364BF8-4798-DC35-9916-F7DFB1BA7D0C</v>
      </c>
      <c r="L180" s="37"/>
      <c r="M180" s="37" t="s">
        <v>115</v>
      </c>
    </row>
    <row r="181" spans="1:13" ht="15" customHeight="1" x14ac:dyDescent="0.3">
      <c r="A181" s="3" t="s">
        <v>465</v>
      </c>
      <c r="B181" s="4" t="s">
        <v>113</v>
      </c>
      <c r="C181" s="9" t="s">
        <v>114</v>
      </c>
      <c r="D181" s="4" t="s">
        <v>458</v>
      </c>
      <c r="E181" s="4" t="s">
        <v>39</v>
      </c>
      <c r="F181" s="34" t="s">
        <v>358</v>
      </c>
      <c r="G181" s="35">
        <v>1092.5444460518199</v>
      </c>
      <c r="H181" s="3" t="s">
        <v>466</v>
      </c>
      <c r="I181" s="36" t="s">
        <v>1</v>
      </c>
      <c r="J181" s="36" t="s">
        <v>467</v>
      </c>
      <c r="K181" s="36" t="str">
        <f t="shared" ca="1" si="2"/>
        <v>2E60AF40-80E8-CBD6-B145-8C6CAB9AF464</v>
      </c>
      <c r="L181" s="37"/>
      <c r="M181" s="37" t="s">
        <v>115</v>
      </c>
    </row>
    <row r="182" spans="1:13" ht="15" customHeight="1" x14ac:dyDescent="0.3">
      <c r="A182" s="3" t="s">
        <v>465</v>
      </c>
      <c r="B182" s="4" t="s">
        <v>113</v>
      </c>
      <c r="C182" s="9" t="s">
        <v>114</v>
      </c>
      <c r="D182" s="4" t="s">
        <v>458</v>
      </c>
      <c r="E182" s="4" t="s">
        <v>39</v>
      </c>
      <c r="F182" s="34" t="s">
        <v>360</v>
      </c>
      <c r="G182" s="35">
        <v>347.07300365725001</v>
      </c>
      <c r="H182" s="3" t="s">
        <v>466</v>
      </c>
      <c r="I182" s="36" t="s">
        <v>1</v>
      </c>
      <c r="J182" s="36" t="s">
        <v>467</v>
      </c>
      <c r="K182" s="36" t="str">
        <f t="shared" ca="1" si="2"/>
        <v>48CDEFC3-CDD1-66DC-241C-C5AC45C418F1</v>
      </c>
      <c r="L182" s="37"/>
      <c r="M182" s="37" t="s">
        <v>115</v>
      </c>
    </row>
    <row r="183" spans="1:13" ht="15" customHeight="1" x14ac:dyDescent="0.3">
      <c r="A183" s="3" t="s">
        <v>465</v>
      </c>
      <c r="B183" s="4" t="s">
        <v>113</v>
      </c>
      <c r="C183" s="9" t="s">
        <v>114</v>
      </c>
      <c r="D183" s="4" t="s">
        <v>458</v>
      </c>
      <c r="E183" s="4" t="s">
        <v>39</v>
      </c>
      <c r="F183" s="34" t="s">
        <v>362</v>
      </c>
      <c r="G183" s="35">
        <v>248</v>
      </c>
      <c r="H183" s="3" t="s">
        <v>466</v>
      </c>
      <c r="I183" s="36" t="s">
        <v>1</v>
      </c>
      <c r="J183" s="36" t="s">
        <v>467</v>
      </c>
      <c r="K183" s="36" t="str">
        <f t="shared" ca="1" si="2"/>
        <v>06FDE3B9-8950-5ECE-21E8-EF89980934BA</v>
      </c>
      <c r="L183" s="37"/>
      <c r="M183" s="37" t="s">
        <v>115</v>
      </c>
    </row>
    <row r="184" spans="1:13" ht="15" customHeight="1" x14ac:dyDescent="0.3">
      <c r="A184" s="3" t="s">
        <v>465</v>
      </c>
      <c r="B184" s="4" t="s">
        <v>113</v>
      </c>
      <c r="C184" s="9" t="s">
        <v>114</v>
      </c>
      <c r="D184" s="4" t="s">
        <v>458</v>
      </c>
      <c r="E184" s="4" t="s">
        <v>39</v>
      </c>
      <c r="F184" s="34" t="s">
        <v>364</v>
      </c>
      <c r="G184" s="35">
        <v>1092.5444460518199</v>
      </c>
      <c r="H184" s="3" t="s">
        <v>466</v>
      </c>
      <c r="I184" s="36" t="s">
        <v>1</v>
      </c>
      <c r="J184" s="36" t="s">
        <v>467</v>
      </c>
      <c r="K184" s="36" t="str">
        <f t="shared" ca="1" si="2"/>
        <v>22D47DAC-BC5E-1436-B7E2-9ABF6178CD8D</v>
      </c>
      <c r="L184" s="37"/>
      <c r="M184" s="37" t="s">
        <v>115</v>
      </c>
    </row>
    <row r="185" spans="1:13" ht="15" customHeight="1" x14ac:dyDescent="0.3">
      <c r="A185" s="3" t="s">
        <v>465</v>
      </c>
      <c r="B185" s="4" t="s">
        <v>113</v>
      </c>
      <c r="C185" s="9" t="s">
        <v>114</v>
      </c>
      <c r="D185" s="4" t="s">
        <v>458</v>
      </c>
      <c r="E185" s="4" t="s">
        <v>39</v>
      </c>
      <c r="F185" s="34" t="s">
        <v>366</v>
      </c>
      <c r="G185" s="35">
        <v>264.11034000000001</v>
      </c>
      <c r="H185" s="3" t="s">
        <v>466</v>
      </c>
      <c r="I185" s="36" t="s">
        <v>1</v>
      </c>
      <c r="J185" s="36" t="s">
        <v>467</v>
      </c>
      <c r="K185" s="36" t="str">
        <f t="shared" ca="1" si="2"/>
        <v>8D0256D9-2D11-7AD5-6B89-F7274527F204</v>
      </c>
      <c r="L185" s="37"/>
      <c r="M185" s="37" t="s">
        <v>115</v>
      </c>
    </row>
    <row r="186" spans="1:13" ht="15" customHeight="1" x14ac:dyDescent="0.3">
      <c r="A186" s="3" t="s">
        <v>465</v>
      </c>
      <c r="B186" s="4" t="s">
        <v>113</v>
      </c>
      <c r="C186" s="9" t="s">
        <v>114</v>
      </c>
      <c r="D186" s="4" t="s">
        <v>458</v>
      </c>
      <c r="E186" s="4" t="s">
        <v>39</v>
      </c>
      <c r="F186" s="34" t="s">
        <v>368</v>
      </c>
      <c r="G186" s="35">
        <v>347.07300365725001</v>
      </c>
      <c r="H186" s="3" t="s">
        <v>466</v>
      </c>
      <c r="I186" s="36" t="s">
        <v>1</v>
      </c>
      <c r="J186" s="36" t="s">
        <v>467</v>
      </c>
      <c r="K186" s="36" t="str">
        <f t="shared" ca="1" si="2"/>
        <v>669FF8FA-FADE-387A-B80F-46DC0F40B2C9</v>
      </c>
      <c r="L186" s="37"/>
      <c r="M186" s="37" t="s">
        <v>115</v>
      </c>
    </row>
    <row r="187" spans="1:13" ht="15" customHeight="1" x14ac:dyDescent="0.3">
      <c r="A187" s="3" t="s">
        <v>465</v>
      </c>
      <c r="B187" s="4" t="s">
        <v>113</v>
      </c>
      <c r="C187" s="9" t="s">
        <v>114</v>
      </c>
      <c r="D187" s="4" t="s">
        <v>458</v>
      </c>
      <c r="E187" s="4" t="s">
        <v>39</v>
      </c>
      <c r="F187" s="34" t="s">
        <v>370</v>
      </c>
      <c r="G187" s="35">
        <v>1184.1062999999999</v>
      </c>
      <c r="H187" s="3" t="s">
        <v>466</v>
      </c>
      <c r="I187" s="36" t="s">
        <v>1</v>
      </c>
      <c r="J187" s="36" t="s">
        <v>467</v>
      </c>
      <c r="K187" s="36" t="str">
        <f t="shared" ca="1" si="2"/>
        <v>BE99AD23-846E-F330-7A6F-DA56D28F9EFC</v>
      </c>
      <c r="L187" s="37"/>
      <c r="M187" s="37" t="s">
        <v>115</v>
      </c>
    </row>
    <row r="188" spans="1:13" ht="15" customHeight="1" x14ac:dyDescent="0.3">
      <c r="A188" s="3" t="s">
        <v>465</v>
      </c>
      <c r="B188" s="4" t="s">
        <v>113</v>
      </c>
      <c r="C188" s="9" t="s">
        <v>114</v>
      </c>
      <c r="D188" s="4" t="s">
        <v>458</v>
      </c>
      <c r="E188" s="4" t="s">
        <v>39</v>
      </c>
      <c r="F188" s="34" t="s">
        <v>372</v>
      </c>
      <c r="G188" s="35">
        <v>187.83853999999999</v>
      </c>
      <c r="H188" s="3" t="s">
        <v>466</v>
      </c>
      <c r="I188" s="36" t="s">
        <v>1</v>
      </c>
      <c r="J188" s="36" t="s">
        <v>467</v>
      </c>
      <c r="K188" s="36" t="str">
        <f t="shared" ca="1" si="2"/>
        <v>F2A84F71-4AAC-E1D6-E2FF-68BF3933D087</v>
      </c>
      <c r="L188" s="37"/>
      <c r="M188" s="37" t="s">
        <v>115</v>
      </c>
    </row>
    <row r="189" spans="1:13" ht="15" customHeight="1" x14ac:dyDescent="0.3">
      <c r="A189" s="3" t="s">
        <v>465</v>
      </c>
      <c r="B189" s="4" t="s">
        <v>113</v>
      </c>
      <c r="C189" s="9" t="s">
        <v>114</v>
      </c>
      <c r="D189" s="4" t="s">
        <v>458</v>
      </c>
      <c r="E189" s="4" t="s">
        <v>39</v>
      </c>
      <c r="F189" s="34" t="s">
        <v>250</v>
      </c>
      <c r="G189" s="35">
        <v>237.43481</v>
      </c>
      <c r="H189" s="3" t="s">
        <v>466</v>
      </c>
      <c r="I189" s="36" t="s">
        <v>1</v>
      </c>
      <c r="J189" s="36" t="s">
        <v>467</v>
      </c>
      <c r="K189" s="36" t="str">
        <f t="shared" ca="1" si="2"/>
        <v>77A19E65-5828-DD74-7EC1-16C9FBC493A2</v>
      </c>
      <c r="L189" s="37"/>
      <c r="M189" s="37" t="s">
        <v>115</v>
      </c>
    </row>
    <row r="190" spans="1:13" ht="15" customHeight="1" x14ac:dyDescent="0.3">
      <c r="A190" s="3" t="s">
        <v>465</v>
      </c>
      <c r="B190" s="4" t="s">
        <v>113</v>
      </c>
      <c r="C190" s="9" t="s">
        <v>114</v>
      </c>
      <c r="D190" s="4" t="s">
        <v>458</v>
      </c>
      <c r="E190" s="4" t="s">
        <v>39</v>
      </c>
      <c r="F190" s="38" t="s">
        <v>375</v>
      </c>
      <c r="G190" s="39">
        <v>150.72936000000001</v>
      </c>
      <c r="H190" s="3" t="s">
        <v>466</v>
      </c>
      <c r="I190" s="36" t="s">
        <v>1</v>
      </c>
      <c r="J190" s="36" t="s">
        <v>467</v>
      </c>
      <c r="K190" s="36" t="str">
        <f t="shared" ca="1" si="2"/>
        <v>7E4DD04A-E179-2EBD-27F4-C8AAE546763B</v>
      </c>
      <c r="L190" s="37"/>
      <c r="M190" s="37" t="s">
        <v>115</v>
      </c>
    </row>
    <row r="191" spans="1:13" ht="15" customHeight="1" x14ac:dyDescent="0.3">
      <c r="A191" s="3" t="s">
        <v>468</v>
      </c>
      <c r="B191" s="4" t="s">
        <v>113</v>
      </c>
      <c r="C191" s="9" t="s">
        <v>114</v>
      </c>
      <c r="D191" s="4" t="s">
        <v>458</v>
      </c>
      <c r="E191" s="4" t="s">
        <v>39</v>
      </c>
      <c r="F191" s="34" t="s">
        <v>251</v>
      </c>
      <c r="G191" s="35">
        <v>53.7</v>
      </c>
      <c r="H191" s="3" t="s">
        <v>469</v>
      </c>
      <c r="I191" s="36" t="s">
        <v>1</v>
      </c>
      <c r="J191" s="36" t="s">
        <v>470</v>
      </c>
      <c r="K191" s="36" t="str">
        <f t="shared" ca="1" si="2"/>
        <v>86D81A59-034D-0126-0D9F-F068A5F4A429</v>
      </c>
      <c r="L191" s="37"/>
      <c r="M191" s="37" t="s">
        <v>115</v>
      </c>
    </row>
    <row r="192" spans="1:13" ht="15" customHeight="1" x14ac:dyDescent="0.3">
      <c r="A192" s="3" t="s">
        <v>468</v>
      </c>
      <c r="B192" s="4" t="s">
        <v>113</v>
      </c>
      <c r="C192" s="9" t="s">
        <v>114</v>
      </c>
      <c r="D192" s="4" t="s">
        <v>458</v>
      </c>
      <c r="E192" s="4" t="s">
        <v>39</v>
      </c>
      <c r="F192" s="34" t="s">
        <v>254</v>
      </c>
      <c r="G192" s="35">
        <v>912</v>
      </c>
      <c r="H192" s="3" t="s">
        <v>469</v>
      </c>
      <c r="I192" s="36" t="s">
        <v>1</v>
      </c>
      <c r="J192" s="36" t="s">
        <v>470</v>
      </c>
      <c r="K192" s="36" t="str">
        <f t="shared" ca="1" si="2"/>
        <v>23AE2240-76AD-C622-B8BB-1ADBF72D65CD</v>
      </c>
      <c r="L192" s="37"/>
      <c r="M192" s="37" t="s">
        <v>115</v>
      </c>
    </row>
    <row r="193" spans="1:13" ht="15" customHeight="1" x14ac:dyDescent="0.3">
      <c r="A193" s="3" t="s">
        <v>468</v>
      </c>
      <c r="B193" s="4" t="s">
        <v>113</v>
      </c>
      <c r="C193" s="9" t="s">
        <v>114</v>
      </c>
      <c r="D193" s="4" t="s">
        <v>458</v>
      </c>
      <c r="E193" s="4" t="s">
        <v>39</v>
      </c>
      <c r="F193" s="34" t="s">
        <v>256</v>
      </c>
      <c r="G193" s="35">
        <v>3420</v>
      </c>
      <c r="H193" s="3" t="s">
        <v>469</v>
      </c>
      <c r="I193" s="36" t="s">
        <v>1</v>
      </c>
      <c r="J193" s="36" t="s">
        <v>470</v>
      </c>
      <c r="K193" s="36" t="str">
        <f t="shared" ca="1" si="2"/>
        <v>8757A4CE-4AFC-8B1D-30D0-8314995DE8F4</v>
      </c>
      <c r="L193" s="37"/>
      <c r="M193" s="37" t="s">
        <v>115</v>
      </c>
    </row>
    <row r="194" spans="1:13" ht="15" customHeight="1" x14ac:dyDescent="0.3">
      <c r="A194" s="3" t="s">
        <v>468</v>
      </c>
      <c r="B194" s="4" t="s">
        <v>113</v>
      </c>
      <c r="C194" s="9" t="s">
        <v>114</v>
      </c>
      <c r="D194" s="4" t="s">
        <v>458</v>
      </c>
      <c r="E194" s="4" t="s">
        <v>39</v>
      </c>
      <c r="F194" s="34" t="s">
        <v>258</v>
      </c>
      <c r="G194" s="35">
        <v>5559.9999999999991</v>
      </c>
      <c r="H194" s="3" t="s">
        <v>469</v>
      </c>
      <c r="I194" s="36" t="s">
        <v>1</v>
      </c>
      <c r="J194" s="36" t="s">
        <v>470</v>
      </c>
      <c r="K194" s="36" t="str">
        <f t="shared" ref="K194:K257" ca="1" si="3">_GuidQuasiHexGenerator</f>
        <v>F0A770D7-203E-4605-B436-77A7A137DE2A</v>
      </c>
      <c r="L194" s="37"/>
      <c r="M194" s="37" t="s">
        <v>115</v>
      </c>
    </row>
    <row r="195" spans="1:13" ht="15" customHeight="1" x14ac:dyDescent="0.3">
      <c r="A195" s="3" t="s">
        <v>468</v>
      </c>
      <c r="B195" s="4" t="s">
        <v>113</v>
      </c>
      <c r="C195" s="9" t="s">
        <v>114</v>
      </c>
      <c r="D195" s="4" t="s">
        <v>458</v>
      </c>
      <c r="E195" s="4" t="s">
        <v>39</v>
      </c>
      <c r="F195" s="34" t="s">
        <v>260</v>
      </c>
      <c r="G195" s="35">
        <v>53.7</v>
      </c>
      <c r="H195" s="3" t="s">
        <v>469</v>
      </c>
      <c r="I195" s="36" t="s">
        <v>1</v>
      </c>
      <c r="J195" s="36" t="s">
        <v>470</v>
      </c>
      <c r="K195" s="36" t="str">
        <f t="shared" ca="1" si="3"/>
        <v>06D4207C-B426-1950-C971-84C40AE39A8D</v>
      </c>
      <c r="L195" s="37"/>
      <c r="M195" s="37" t="s">
        <v>115</v>
      </c>
    </row>
    <row r="196" spans="1:13" ht="15" customHeight="1" x14ac:dyDescent="0.3">
      <c r="A196" s="3" t="s">
        <v>468</v>
      </c>
      <c r="B196" s="4" t="s">
        <v>113</v>
      </c>
      <c r="C196" s="9" t="s">
        <v>114</v>
      </c>
      <c r="D196" s="4" t="s">
        <v>458</v>
      </c>
      <c r="E196" s="4" t="s">
        <v>39</v>
      </c>
      <c r="F196" s="34" t="s">
        <v>262</v>
      </c>
      <c r="G196" s="35">
        <v>53.7</v>
      </c>
      <c r="H196" s="3" t="s">
        <v>469</v>
      </c>
      <c r="I196" s="36" t="s">
        <v>1</v>
      </c>
      <c r="J196" s="36" t="s">
        <v>470</v>
      </c>
      <c r="K196" s="36" t="str">
        <f t="shared" ca="1" si="3"/>
        <v>C341B03F-3EED-929B-EB50-97F351F0CD97</v>
      </c>
      <c r="L196" s="37"/>
      <c r="M196" s="37" t="s">
        <v>115</v>
      </c>
    </row>
    <row r="197" spans="1:13" ht="15" customHeight="1" x14ac:dyDescent="0.3">
      <c r="A197" s="3" t="s">
        <v>468</v>
      </c>
      <c r="B197" s="4" t="s">
        <v>113</v>
      </c>
      <c r="C197" s="9" t="s">
        <v>114</v>
      </c>
      <c r="D197" s="4" t="s">
        <v>458</v>
      </c>
      <c r="E197" s="4" t="s">
        <v>39</v>
      </c>
      <c r="F197" s="34" t="s">
        <v>264</v>
      </c>
      <c r="G197" s="35">
        <v>53.7</v>
      </c>
      <c r="H197" s="3" t="s">
        <v>469</v>
      </c>
      <c r="I197" s="36" t="s">
        <v>1</v>
      </c>
      <c r="J197" s="36" t="s">
        <v>470</v>
      </c>
      <c r="K197" s="36" t="str">
        <f t="shared" ca="1" si="3"/>
        <v>C5BDACA6-A26C-92FE-D0B3-79EC8529719E</v>
      </c>
      <c r="L197" s="37"/>
      <c r="M197" s="37" t="s">
        <v>115</v>
      </c>
    </row>
    <row r="198" spans="1:13" ht="15" customHeight="1" x14ac:dyDescent="0.3">
      <c r="A198" s="3" t="s">
        <v>468</v>
      </c>
      <c r="B198" s="4" t="s">
        <v>113</v>
      </c>
      <c r="C198" s="9" t="s">
        <v>114</v>
      </c>
      <c r="D198" s="4" t="s">
        <v>458</v>
      </c>
      <c r="E198" s="4" t="s">
        <v>39</v>
      </c>
      <c r="F198" s="34" t="s">
        <v>266</v>
      </c>
      <c r="G198" s="35">
        <v>412.55999999999995</v>
      </c>
      <c r="H198" s="3" t="s">
        <v>469</v>
      </c>
      <c r="I198" s="36" t="s">
        <v>1</v>
      </c>
      <c r="J198" s="36" t="s">
        <v>470</v>
      </c>
      <c r="K198" s="36" t="str">
        <f t="shared" ca="1" si="3"/>
        <v>E3DF14D1-5870-F9E4-A38E-F71B7F0D3CDE</v>
      </c>
      <c r="L198" s="37"/>
      <c r="M198" s="37" t="s">
        <v>115</v>
      </c>
    </row>
    <row r="199" spans="1:13" ht="15" customHeight="1" x14ac:dyDescent="0.3">
      <c r="A199" s="3" t="s">
        <v>468</v>
      </c>
      <c r="B199" s="4" t="s">
        <v>113</v>
      </c>
      <c r="C199" s="9" t="s">
        <v>114</v>
      </c>
      <c r="D199" s="4" t="s">
        <v>458</v>
      </c>
      <c r="E199" s="4" t="s">
        <v>39</v>
      </c>
      <c r="F199" s="34" t="s">
        <v>268</v>
      </c>
      <c r="G199" s="35">
        <v>356.4</v>
      </c>
      <c r="H199" s="3" t="s">
        <v>469</v>
      </c>
      <c r="I199" s="36" t="s">
        <v>1</v>
      </c>
      <c r="J199" s="36" t="s">
        <v>470</v>
      </c>
      <c r="K199" s="36" t="str">
        <f t="shared" ca="1" si="3"/>
        <v>89AB289C-7A00-314A-BD3A-919BD0016D47</v>
      </c>
      <c r="L199" s="37"/>
      <c r="M199" s="37" t="s">
        <v>115</v>
      </c>
    </row>
    <row r="200" spans="1:13" ht="15" customHeight="1" x14ac:dyDescent="0.3">
      <c r="A200" s="3" t="s">
        <v>468</v>
      </c>
      <c r="B200" s="4" t="s">
        <v>113</v>
      </c>
      <c r="C200" s="9" t="s">
        <v>114</v>
      </c>
      <c r="D200" s="4" t="s">
        <v>458</v>
      </c>
      <c r="E200" s="4" t="s">
        <v>39</v>
      </c>
      <c r="F200" s="34" t="s">
        <v>270</v>
      </c>
      <c r="G200" s="35">
        <v>237.6</v>
      </c>
      <c r="H200" s="3" t="s">
        <v>469</v>
      </c>
      <c r="I200" s="36" t="s">
        <v>1</v>
      </c>
      <c r="J200" s="36" t="s">
        <v>470</v>
      </c>
      <c r="K200" s="36" t="str">
        <f t="shared" ca="1" si="3"/>
        <v>E2DC7165-3FF6-E4A7-195D-C23F72A3D73F</v>
      </c>
      <c r="L200" s="37"/>
      <c r="M200" s="37" t="s">
        <v>115</v>
      </c>
    </row>
    <row r="201" spans="1:13" ht="15" customHeight="1" x14ac:dyDescent="0.3">
      <c r="A201" s="3" t="s">
        <v>468</v>
      </c>
      <c r="B201" s="4" t="s">
        <v>113</v>
      </c>
      <c r="C201" s="9" t="s">
        <v>114</v>
      </c>
      <c r="D201" s="4" t="s">
        <v>458</v>
      </c>
      <c r="E201" s="4" t="s">
        <v>39</v>
      </c>
      <c r="F201" s="34" t="s">
        <v>272</v>
      </c>
      <c r="G201" s="35">
        <v>606</v>
      </c>
      <c r="H201" s="3" t="s">
        <v>469</v>
      </c>
      <c r="I201" s="36" t="s">
        <v>1</v>
      </c>
      <c r="J201" s="36" t="s">
        <v>470</v>
      </c>
      <c r="K201" s="36" t="str">
        <f t="shared" ca="1" si="3"/>
        <v>03EC905C-0CB6-C295-F8DD-0A08193F0CF5</v>
      </c>
      <c r="L201" s="37"/>
      <c r="M201" s="37" t="s">
        <v>115</v>
      </c>
    </row>
    <row r="202" spans="1:13" ht="15" customHeight="1" x14ac:dyDescent="0.3">
      <c r="A202" s="3" t="s">
        <v>468</v>
      </c>
      <c r="B202" s="4" t="s">
        <v>113</v>
      </c>
      <c r="C202" s="9" t="s">
        <v>114</v>
      </c>
      <c r="D202" s="4" t="s">
        <v>458</v>
      </c>
      <c r="E202" s="4" t="s">
        <v>39</v>
      </c>
      <c r="F202" s="34" t="s">
        <v>274</v>
      </c>
      <c r="G202" s="35">
        <v>12.7</v>
      </c>
      <c r="H202" s="3" t="s">
        <v>469</v>
      </c>
      <c r="I202" s="36" t="s">
        <v>1</v>
      </c>
      <c r="J202" s="36" t="s">
        <v>470</v>
      </c>
      <c r="K202" s="36" t="str">
        <f t="shared" ca="1" si="3"/>
        <v>082DCCFB-54AB-DFFC-1339-E0EB7389F53C</v>
      </c>
      <c r="L202" s="37"/>
      <c r="M202" s="37" t="s">
        <v>115</v>
      </c>
    </row>
    <row r="203" spans="1:13" ht="15" customHeight="1" x14ac:dyDescent="0.3">
      <c r="A203" s="3" t="s">
        <v>468</v>
      </c>
      <c r="B203" s="4" t="s">
        <v>113</v>
      </c>
      <c r="C203" s="9" t="s">
        <v>114</v>
      </c>
      <c r="D203" s="4" t="s">
        <v>458</v>
      </c>
      <c r="E203" s="4" t="s">
        <v>39</v>
      </c>
      <c r="F203" s="34" t="s">
        <v>276</v>
      </c>
      <c r="G203" s="35">
        <v>96.768000000000001</v>
      </c>
      <c r="H203" s="3" t="s">
        <v>469</v>
      </c>
      <c r="I203" s="36" t="s">
        <v>1</v>
      </c>
      <c r="J203" s="36" t="s">
        <v>470</v>
      </c>
      <c r="K203" s="36" t="str">
        <f t="shared" ca="1" si="3"/>
        <v>8B5513F7-A626-93BF-82C9-74912A34F1AB</v>
      </c>
      <c r="L203" s="37"/>
      <c r="M203" s="37" t="s">
        <v>115</v>
      </c>
    </row>
    <row r="204" spans="1:13" ht="15" customHeight="1" x14ac:dyDescent="0.3">
      <c r="A204" s="3" t="s">
        <v>468</v>
      </c>
      <c r="B204" s="4" t="s">
        <v>113</v>
      </c>
      <c r="C204" s="9" t="s">
        <v>114</v>
      </c>
      <c r="D204" s="4" t="s">
        <v>458</v>
      </c>
      <c r="E204" s="4" t="s">
        <v>39</v>
      </c>
      <c r="F204" s="34" t="s">
        <v>278</v>
      </c>
      <c r="G204" s="35">
        <v>12.7</v>
      </c>
      <c r="H204" s="3" t="s">
        <v>469</v>
      </c>
      <c r="I204" s="36" t="s">
        <v>1</v>
      </c>
      <c r="J204" s="36" t="s">
        <v>470</v>
      </c>
      <c r="K204" s="36" t="str">
        <f t="shared" ca="1" si="3"/>
        <v>F45A7188-6912-D0D6-3B4B-D67F578EAE83</v>
      </c>
      <c r="L204" s="37"/>
      <c r="M204" s="37" t="s">
        <v>115</v>
      </c>
    </row>
    <row r="205" spans="1:13" ht="15" customHeight="1" x14ac:dyDescent="0.3">
      <c r="A205" s="3" t="s">
        <v>468</v>
      </c>
      <c r="B205" s="4" t="s">
        <v>113</v>
      </c>
      <c r="C205" s="9" t="s">
        <v>114</v>
      </c>
      <c r="D205" s="4" t="s">
        <v>458</v>
      </c>
      <c r="E205" s="4" t="s">
        <v>39</v>
      </c>
      <c r="F205" s="34" t="s">
        <v>280</v>
      </c>
      <c r="G205" s="35">
        <v>12.7</v>
      </c>
      <c r="H205" s="3" t="s">
        <v>469</v>
      </c>
      <c r="I205" s="36" t="s">
        <v>1</v>
      </c>
      <c r="J205" s="36" t="s">
        <v>470</v>
      </c>
      <c r="K205" s="36" t="str">
        <f t="shared" ca="1" si="3"/>
        <v>D34893D8-E6A2-6489-7EAE-2D6AA1524B22</v>
      </c>
      <c r="L205" s="37"/>
      <c r="M205" s="37" t="s">
        <v>115</v>
      </c>
    </row>
    <row r="206" spans="1:13" ht="15" customHeight="1" x14ac:dyDescent="0.3">
      <c r="A206" s="3" t="s">
        <v>468</v>
      </c>
      <c r="B206" s="4" t="s">
        <v>113</v>
      </c>
      <c r="C206" s="9" t="s">
        <v>114</v>
      </c>
      <c r="D206" s="4" t="s">
        <v>458</v>
      </c>
      <c r="E206" s="4" t="s">
        <v>39</v>
      </c>
      <c r="F206" s="34" t="s">
        <v>282</v>
      </c>
      <c r="G206" s="35">
        <v>12.7</v>
      </c>
      <c r="H206" s="3" t="s">
        <v>469</v>
      </c>
      <c r="I206" s="36" t="s">
        <v>1</v>
      </c>
      <c r="J206" s="36" t="s">
        <v>470</v>
      </c>
      <c r="K206" s="36" t="str">
        <f t="shared" ca="1" si="3"/>
        <v>F2DD9A30-4B1C-8277-38B3-47198883FA83</v>
      </c>
      <c r="L206" s="37"/>
      <c r="M206" s="37" t="s">
        <v>115</v>
      </c>
    </row>
    <row r="207" spans="1:13" ht="15" customHeight="1" x14ac:dyDescent="0.3">
      <c r="A207" s="3" t="s">
        <v>468</v>
      </c>
      <c r="B207" s="4" t="s">
        <v>113</v>
      </c>
      <c r="C207" s="9" t="s">
        <v>114</v>
      </c>
      <c r="D207" s="4" t="s">
        <v>458</v>
      </c>
      <c r="E207" s="4" t="s">
        <v>39</v>
      </c>
      <c r="F207" s="34" t="s">
        <v>284</v>
      </c>
      <c r="G207" s="35">
        <v>115.65</v>
      </c>
      <c r="H207" s="3" t="s">
        <v>469</v>
      </c>
      <c r="I207" s="36" t="s">
        <v>1</v>
      </c>
      <c r="J207" s="36" t="s">
        <v>470</v>
      </c>
      <c r="K207" s="36" t="str">
        <f t="shared" ca="1" si="3"/>
        <v>1225C216-7259-C50B-C7B5-1E5EF0CBE26E</v>
      </c>
      <c r="L207" s="37"/>
      <c r="M207" s="37" t="s">
        <v>115</v>
      </c>
    </row>
    <row r="208" spans="1:13" ht="15" customHeight="1" x14ac:dyDescent="0.3">
      <c r="A208" s="3" t="s">
        <v>468</v>
      </c>
      <c r="B208" s="4" t="s">
        <v>113</v>
      </c>
      <c r="C208" s="9" t="s">
        <v>114</v>
      </c>
      <c r="D208" s="4" t="s">
        <v>458</v>
      </c>
      <c r="E208" s="4" t="s">
        <v>39</v>
      </c>
      <c r="F208" s="34" t="s">
        <v>286</v>
      </c>
      <c r="G208" s="35">
        <v>45.5</v>
      </c>
      <c r="H208" s="3" t="s">
        <v>469</v>
      </c>
      <c r="I208" s="36" t="s">
        <v>1</v>
      </c>
      <c r="J208" s="36" t="s">
        <v>470</v>
      </c>
      <c r="K208" s="36" t="str">
        <f t="shared" ca="1" si="3"/>
        <v>EC580CA8-DFF2-785E-6265-A4422BE0B22C</v>
      </c>
      <c r="L208" s="37"/>
      <c r="M208" s="37" t="s">
        <v>115</v>
      </c>
    </row>
    <row r="209" spans="1:13" ht="15" customHeight="1" x14ac:dyDescent="0.3">
      <c r="A209" s="3" t="s">
        <v>468</v>
      </c>
      <c r="B209" s="4" t="s">
        <v>113</v>
      </c>
      <c r="C209" s="9" t="s">
        <v>114</v>
      </c>
      <c r="D209" s="4" t="s">
        <v>458</v>
      </c>
      <c r="E209" s="4" t="s">
        <v>39</v>
      </c>
      <c r="F209" s="34" t="s">
        <v>288</v>
      </c>
      <c r="G209" s="35">
        <v>45.5</v>
      </c>
      <c r="H209" s="3" t="s">
        <v>469</v>
      </c>
      <c r="I209" s="36" t="s">
        <v>1</v>
      </c>
      <c r="J209" s="36" t="s">
        <v>470</v>
      </c>
      <c r="K209" s="36" t="str">
        <f t="shared" ca="1" si="3"/>
        <v>F94194BE-C449-2E6B-51A5-23031F8B712B</v>
      </c>
      <c r="L209" s="37"/>
      <c r="M209" s="37" t="s">
        <v>115</v>
      </c>
    </row>
    <row r="210" spans="1:13" ht="15" customHeight="1" x14ac:dyDescent="0.3">
      <c r="A210" s="3" t="s">
        <v>468</v>
      </c>
      <c r="B210" s="4" t="s">
        <v>113</v>
      </c>
      <c r="C210" s="9" t="s">
        <v>114</v>
      </c>
      <c r="D210" s="4" t="s">
        <v>458</v>
      </c>
      <c r="E210" s="4" t="s">
        <v>39</v>
      </c>
      <c r="F210" s="34" t="s">
        <v>290</v>
      </c>
      <c r="G210" s="35">
        <v>394.75200000000001</v>
      </c>
      <c r="H210" s="3" t="s">
        <v>469</v>
      </c>
      <c r="I210" s="36" t="s">
        <v>1</v>
      </c>
      <c r="J210" s="36" t="s">
        <v>470</v>
      </c>
      <c r="K210" s="36" t="str">
        <f t="shared" ca="1" si="3"/>
        <v>7E0D3C30-96FC-79E7-C0DF-FF032696DBFA</v>
      </c>
      <c r="L210" s="37"/>
      <c r="M210" s="37" t="s">
        <v>115</v>
      </c>
    </row>
    <row r="211" spans="1:13" ht="15" customHeight="1" x14ac:dyDescent="0.3">
      <c r="A211" s="3" t="s">
        <v>468</v>
      </c>
      <c r="B211" s="4" t="s">
        <v>113</v>
      </c>
      <c r="C211" s="9" t="s">
        <v>114</v>
      </c>
      <c r="D211" s="4" t="s">
        <v>458</v>
      </c>
      <c r="E211" s="4" t="s">
        <v>39</v>
      </c>
      <c r="F211" s="34" t="s">
        <v>292</v>
      </c>
      <c r="G211" s="35">
        <v>6889.9999999999991</v>
      </c>
      <c r="H211" s="3" t="s">
        <v>469</v>
      </c>
      <c r="I211" s="36" t="s">
        <v>1</v>
      </c>
      <c r="J211" s="36" t="s">
        <v>470</v>
      </c>
      <c r="K211" s="36" t="str">
        <f t="shared" ca="1" si="3"/>
        <v>73421C28-A01E-CE5B-5DFE-1A413382FDC4</v>
      </c>
      <c r="L211" s="37"/>
      <c r="M211" s="37" t="s">
        <v>115</v>
      </c>
    </row>
    <row r="212" spans="1:13" ht="15" customHeight="1" x14ac:dyDescent="0.3">
      <c r="A212" s="3" t="s">
        <v>468</v>
      </c>
      <c r="B212" s="4" t="s">
        <v>113</v>
      </c>
      <c r="C212" s="9" t="s">
        <v>114</v>
      </c>
      <c r="D212" s="4" t="s">
        <v>458</v>
      </c>
      <c r="E212" s="4" t="s">
        <v>39</v>
      </c>
      <c r="F212" s="34" t="s">
        <v>294</v>
      </c>
      <c r="G212" s="35">
        <v>45.5</v>
      </c>
      <c r="H212" s="3" t="s">
        <v>469</v>
      </c>
      <c r="I212" s="36" t="s">
        <v>1</v>
      </c>
      <c r="J212" s="36" t="s">
        <v>470</v>
      </c>
      <c r="K212" s="36" t="str">
        <f t="shared" ca="1" si="3"/>
        <v>6BE044CD-08D8-1A32-552A-352F2D7145E8</v>
      </c>
      <c r="L212" s="37"/>
      <c r="M212" s="37" t="s">
        <v>115</v>
      </c>
    </row>
    <row r="213" spans="1:13" ht="15" customHeight="1" x14ac:dyDescent="0.3">
      <c r="A213" s="3" t="s">
        <v>468</v>
      </c>
      <c r="B213" s="4" t="s">
        <v>113</v>
      </c>
      <c r="C213" s="9" t="s">
        <v>114</v>
      </c>
      <c r="D213" s="4" t="s">
        <v>458</v>
      </c>
      <c r="E213" s="4" t="s">
        <v>39</v>
      </c>
      <c r="F213" s="34" t="s">
        <v>296</v>
      </c>
      <c r="G213" s="35">
        <v>45.5</v>
      </c>
      <c r="H213" s="3" t="s">
        <v>469</v>
      </c>
      <c r="I213" s="36" t="s">
        <v>1</v>
      </c>
      <c r="J213" s="36" t="s">
        <v>470</v>
      </c>
      <c r="K213" s="36" t="str">
        <f t="shared" ca="1" si="3"/>
        <v>13C4CFEF-B969-80D2-0681-15DF007301C6</v>
      </c>
      <c r="L213" s="37"/>
      <c r="M213" s="37" t="s">
        <v>115</v>
      </c>
    </row>
    <row r="214" spans="1:13" ht="15" customHeight="1" x14ac:dyDescent="0.3">
      <c r="A214" s="3" t="s">
        <v>468</v>
      </c>
      <c r="B214" s="4" t="s">
        <v>113</v>
      </c>
      <c r="C214" s="9" t="s">
        <v>114</v>
      </c>
      <c r="D214" s="4" t="s">
        <v>458</v>
      </c>
      <c r="E214" s="4" t="s">
        <v>39</v>
      </c>
      <c r="F214" s="34" t="s">
        <v>298</v>
      </c>
      <c r="G214" s="35">
        <v>13.7</v>
      </c>
      <c r="H214" s="3" t="s">
        <v>469</v>
      </c>
      <c r="I214" s="36" t="s">
        <v>1</v>
      </c>
      <c r="J214" s="36" t="s">
        <v>470</v>
      </c>
      <c r="K214" s="36" t="str">
        <f t="shared" ca="1" si="3"/>
        <v>36085F33-3B49-FB7D-82FC-70AE279FE1CA</v>
      </c>
      <c r="L214" s="37"/>
      <c r="M214" s="37" t="s">
        <v>115</v>
      </c>
    </row>
    <row r="215" spans="1:13" ht="15" customHeight="1" x14ac:dyDescent="0.3">
      <c r="A215" s="3" t="s">
        <v>468</v>
      </c>
      <c r="B215" s="4" t="s">
        <v>113</v>
      </c>
      <c r="C215" s="9" t="s">
        <v>114</v>
      </c>
      <c r="D215" s="4" t="s">
        <v>458</v>
      </c>
      <c r="E215" s="4" t="s">
        <v>39</v>
      </c>
      <c r="F215" s="34" t="s">
        <v>300</v>
      </c>
      <c r="G215" s="35">
        <v>13.7</v>
      </c>
      <c r="H215" s="3" t="s">
        <v>469</v>
      </c>
      <c r="I215" s="36" t="s">
        <v>1</v>
      </c>
      <c r="J215" s="36" t="s">
        <v>470</v>
      </c>
      <c r="K215" s="36" t="str">
        <f t="shared" ca="1" si="3"/>
        <v>ED9CC64D-921D-6C57-57BE-0B7991F335FB</v>
      </c>
      <c r="L215" s="37"/>
      <c r="M215" s="37" t="s">
        <v>115</v>
      </c>
    </row>
    <row r="216" spans="1:13" ht="15" customHeight="1" x14ac:dyDescent="0.3">
      <c r="A216" s="3" t="s">
        <v>468</v>
      </c>
      <c r="B216" s="4" t="s">
        <v>113</v>
      </c>
      <c r="C216" s="9" t="s">
        <v>114</v>
      </c>
      <c r="D216" s="4" t="s">
        <v>458</v>
      </c>
      <c r="E216" s="4" t="s">
        <v>39</v>
      </c>
      <c r="F216" s="34" t="s">
        <v>302</v>
      </c>
      <c r="G216" s="35">
        <v>3698.9999999999995</v>
      </c>
      <c r="H216" s="3" t="s">
        <v>469</v>
      </c>
      <c r="I216" s="36" t="s">
        <v>1</v>
      </c>
      <c r="J216" s="36" t="s">
        <v>470</v>
      </c>
      <c r="K216" s="36" t="str">
        <f t="shared" ca="1" si="3"/>
        <v>ADC5077C-68BC-A088-63F5-D06173AACD60</v>
      </c>
      <c r="L216" s="37"/>
      <c r="M216" s="37" t="s">
        <v>115</v>
      </c>
    </row>
    <row r="217" spans="1:13" ht="15" customHeight="1" x14ac:dyDescent="0.3">
      <c r="A217" s="3" t="s">
        <v>468</v>
      </c>
      <c r="B217" s="4" t="s">
        <v>113</v>
      </c>
      <c r="C217" s="9" t="s">
        <v>114</v>
      </c>
      <c r="D217" s="4" t="s">
        <v>458</v>
      </c>
      <c r="E217" s="4" t="s">
        <v>39</v>
      </c>
      <c r="F217" s="34" t="s">
        <v>304</v>
      </c>
      <c r="G217" s="35">
        <v>13.7</v>
      </c>
      <c r="H217" s="3" t="s">
        <v>469</v>
      </c>
      <c r="I217" s="36" t="s">
        <v>1</v>
      </c>
      <c r="J217" s="36" t="s">
        <v>470</v>
      </c>
      <c r="K217" s="36" t="str">
        <f t="shared" ca="1" si="3"/>
        <v>B4B07DB4-EBB3-EB05-1F11-41F4A5CA2CAB</v>
      </c>
      <c r="L217" s="37"/>
      <c r="M217" s="37" t="s">
        <v>115</v>
      </c>
    </row>
    <row r="218" spans="1:13" ht="15" customHeight="1" x14ac:dyDescent="0.3">
      <c r="A218" s="3" t="s">
        <v>468</v>
      </c>
      <c r="B218" s="4" t="s">
        <v>113</v>
      </c>
      <c r="C218" s="9" t="s">
        <v>114</v>
      </c>
      <c r="D218" s="4" t="s">
        <v>458</v>
      </c>
      <c r="E218" s="4" t="s">
        <v>39</v>
      </c>
      <c r="F218" s="34" t="s">
        <v>306</v>
      </c>
      <c r="G218" s="35">
        <v>4.2562499999999996</v>
      </c>
      <c r="H218" s="3" t="s">
        <v>469</v>
      </c>
      <c r="I218" s="36" t="s">
        <v>1</v>
      </c>
      <c r="J218" s="36" t="s">
        <v>470</v>
      </c>
      <c r="K218" s="36" t="str">
        <f t="shared" ca="1" si="3"/>
        <v>10987042-3A4F-F6B7-6B0F-3E76649F0C50</v>
      </c>
      <c r="L218" s="37"/>
      <c r="M218" s="37" t="s">
        <v>115</v>
      </c>
    </row>
    <row r="219" spans="1:13" ht="15" customHeight="1" x14ac:dyDescent="0.3">
      <c r="A219" s="3" t="s">
        <v>468</v>
      </c>
      <c r="B219" s="4" t="s">
        <v>113</v>
      </c>
      <c r="C219" s="9" t="s">
        <v>114</v>
      </c>
      <c r="D219" s="4" t="s">
        <v>458</v>
      </c>
      <c r="E219" s="4" t="s">
        <v>39</v>
      </c>
      <c r="F219" s="34" t="s">
        <v>308</v>
      </c>
      <c r="G219" s="35">
        <v>13.7</v>
      </c>
      <c r="H219" s="3" t="s">
        <v>469</v>
      </c>
      <c r="I219" s="36" t="s">
        <v>1</v>
      </c>
      <c r="J219" s="36" t="s">
        <v>470</v>
      </c>
      <c r="K219" s="36" t="str">
        <f t="shared" ca="1" si="3"/>
        <v>BA92DD11-4A92-3B1D-D501-4EC4422DAADF</v>
      </c>
      <c r="L219" s="37"/>
      <c r="M219" s="37" t="s">
        <v>115</v>
      </c>
    </row>
    <row r="220" spans="1:13" ht="15" customHeight="1" x14ac:dyDescent="0.3">
      <c r="A220" s="3" t="s">
        <v>468</v>
      </c>
      <c r="B220" s="4" t="s">
        <v>113</v>
      </c>
      <c r="C220" s="9" t="s">
        <v>114</v>
      </c>
      <c r="D220" s="4" t="s">
        <v>458</v>
      </c>
      <c r="E220" s="4" t="s">
        <v>39</v>
      </c>
      <c r="F220" s="34" t="s">
        <v>310</v>
      </c>
      <c r="G220" s="35">
        <v>13.7</v>
      </c>
      <c r="H220" s="3" t="s">
        <v>469</v>
      </c>
      <c r="I220" s="36" t="s">
        <v>1</v>
      </c>
      <c r="J220" s="36" t="s">
        <v>470</v>
      </c>
      <c r="K220" s="36" t="str">
        <f t="shared" ca="1" si="3"/>
        <v>4AD7BB38-A53C-2256-653C-A276B37F82A3</v>
      </c>
      <c r="L220" s="37"/>
      <c r="M220" s="37" t="s">
        <v>115</v>
      </c>
    </row>
    <row r="221" spans="1:13" ht="15" customHeight="1" x14ac:dyDescent="0.3">
      <c r="A221" s="3" t="s">
        <v>468</v>
      </c>
      <c r="B221" s="4" t="s">
        <v>113</v>
      </c>
      <c r="C221" s="9" t="s">
        <v>114</v>
      </c>
      <c r="D221" s="4" t="s">
        <v>458</v>
      </c>
      <c r="E221" s="4" t="s">
        <v>39</v>
      </c>
      <c r="F221" s="34" t="s">
        <v>312</v>
      </c>
      <c r="G221" s="35">
        <v>60.2</v>
      </c>
      <c r="H221" s="3" t="s">
        <v>469</v>
      </c>
      <c r="I221" s="36" t="s">
        <v>1</v>
      </c>
      <c r="J221" s="36" t="s">
        <v>470</v>
      </c>
      <c r="K221" s="36" t="str">
        <f t="shared" ca="1" si="3"/>
        <v>94E7B0F1-81AB-85EE-5096-16B60047C891</v>
      </c>
      <c r="L221" s="37"/>
      <c r="M221" s="37" t="s">
        <v>115</v>
      </c>
    </row>
    <row r="222" spans="1:13" ht="15" customHeight="1" x14ac:dyDescent="0.3">
      <c r="A222" s="3" t="s">
        <v>468</v>
      </c>
      <c r="B222" s="4" t="s">
        <v>113</v>
      </c>
      <c r="C222" s="9" t="s">
        <v>114</v>
      </c>
      <c r="D222" s="4" t="s">
        <v>458</v>
      </c>
      <c r="E222" s="4" t="s">
        <v>39</v>
      </c>
      <c r="F222" s="34" t="s">
        <v>314</v>
      </c>
      <c r="G222" s="35">
        <v>273.2</v>
      </c>
      <c r="H222" s="3" t="s">
        <v>469</v>
      </c>
      <c r="I222" s="36" t="s">
        <v>1</v>
      </c>
      <c r="J222" s="36" t="s">
        <v>470</v>
      </c>
      <c r="K222" s="36" t="str">
        <f t="shared" ca="1" si="3"/>
        <v>4234C62C-6C03-E6D4-87CE-730D50657F41</v>
      </c>
      <c r="L222" s="37"/>
      <c r="M222" s="37" t="s">
        <v>115</v>
      </c>
    </row>
    <row r="223" spans="1:13" ht="15" customHeight="1" x14ac:dyDescent="0.3">
      <c r="A223" s="3" t="s">
        <v>468</v>
      </c>
      <c r="B223" s="4" t="s">
        <v>113</v>
      </c>
      <c r="C223" s="9" t="s">
        <v>114</v>
      </c>
      <c r="D223" s="4" t="s">
        <v>458</v>
      </c>
      <c r="E223" s="4" t="s">
        <v>39</v>
      </c>
      <c r="F223" s="34" t="s">
        <v>316</v>
      </c>
      <c r="G223" s="35">
        <v>60.2</v>
      </c>
      <c r="H223" s="3" t="s">
        <v>469</v>
      </c>
      <c r="I223" s="36" t="s">
        <v>1</v>
      </c>
      <c r="J223" s="36" t="s">
        <v>470</v>
      </c>
      <c r="K223" s="36" t="str">
        <f t="shared" ca="1" si="3"/>
        <v>51CCA572-82F2-F32C-D322-84F5E190D36A</v>
      </c>
      <c r="L223" s="37"/>
      <c r="M223" s="37" t="s">
        <v>115</v>
      </c>
    </row>
    <row r="224" spans="1:13" ht="15" customHeight="1" x14ac:dyDescent="0.3">
      <c r="A224" s="3" t="s">
        <v>468</v>
      </c>
      <c r="B224" s="4" t="s">
        <v>113</v>
      </c>
      <c r="C224" s="9" t="s">
        <v>114</v>
      </c>
      <c r="D224" s="4" t="s">
        <v>458</v>
      </c>
      <c r="E224" s="4" t="s">
        <v>39</v>
      </c>
      <c r="F224" s="34" t="s">
        <v>318</v>
      </c>
      <c r="G224" s="35">
        <v>558</v>
      </c>
      <c r="H224" s="3" t="s">
        <v>469</v>
      </c>
      <c r="I224" s="36" t="s">
        <v>1</v>
      </c>
      <c r="J224" s="36" t="s">
        <v>470</v>
      </c>
      <c r="K224" s="36" t="str">
        <f t="shared" ca="1" si="3"/>
        <v>B2DDE24F-153A-64D2-C3AC-7DF8858BBAE4</v>
      </c>
      <c r="L224" s="37"/>
      <c r="M224" s="37" t="s">
        <v>115</v>
      </c>
    </row>
    <row r="225" spans="1:13" ht="15" customHeight="1" x14ac:dyDescent="0.3">
      <c r="A225" s="3" t="s">
        <v>468</v>
      </c>
      <c r="B225" s="4" t="s">
        <v>113</v>
      </c>
      <c r="C225" s="9" t="s">
        <v>114</v>
      </c>
      <c r="D225" s="4" t="s">
        <v>458</v>
      </c>
      <c r="E225" s="4" t="s">
        <v>39</v>
      </c>
      <c r="F225" s="34" t="s">
        <v>320</v>
      </c>
      <c r="G225" s="35">
        <v>197</v>
      </c>
      <c r="H225" s="3" t="s">
        <v>469</v>
      </c>
      <c r="I225" s="36" t="s">
        <v>1</v>
      </c>
      <c r="J225" s="36" t="s">
        <v>470</v>
      </c>
      <c r="K225" s="36" t="str">
        <f t="shared" ca="1" si="3"/>
        <v>87A973EF-9EDC-3641-28E0-402B949AEB0D</v>
      </c>
      <c r="L225" s="37"/>
      <c r="M225" s="37" t="s">
        <v>115</v>
      </c>
    </row>
    <row r="226" spans="1:13" ht="15" customHeight="1" x14ac:dyDescent="0.3">
      <c r="A226" s="3" t="s">
        <v>468</v>
      </c>
      <c r="B226" s="4" t="s">
        <v>113</v>
      </c>
      <c r="C226" s="9" t="s">
        <v>114</v>
      </c>
      <c r="D226" s="4" t="s">
        <v>458</v>
      </c>
      <c r="E226" s="4" t="s">
        <v>39</v>
      </c>
      <c r="F226" s="34" t="s">
        <v>322</v>
      </c>
      <c r="G226" s="35">
        <v>259</v>
      </c>
      <c r="H226" s="3" t="s">
        <v>469</v>
      </c>
      <c r="I226" s="36" t="s">
        <v>1</v>
      </c>
      <c r="J226" s="36" t="s">
        <v>470</v>
      </c>
      <c r="K226" s="36" t="str">
        <f t="shared" ca="1" si="3"/>
        <v>DD5E2BE2-9A0F-4821-BC27-D166E14E8901</v>
      </c>
      <c r="L226" s="37"/>
      <c r="M226" s="37" t="s">
        <v>115</v>
      </c>
    </row>
    <row r="227" spans="1:13" ht="15" customHeight="1" x14ac:dyDescent="0.3">
      <c r="A227" s="3" t="s">
        <v>468</v>
      </c>
      <c r="B227" s="4" t="s">
        <v>113</v>
      </c>
      <c r="C227" s="9" t="s">
        <v>114</v>
      </c>
      <c r="D227" s="4" t="s">
        <v>458</v>
      </c>
      <c r="E227" s="4" t="s">
        <v>39</v>
      </c>
      <c r="F227" s="34" t="s">
        <v>324</v>
      </c>
      <c r="G227" s="35">
        <v>405</v>
      </c>
      <c r="H227" s="3" t="s">
        <v>469</v>
      </c>
      <c r="I227" s="36" t="s">
        <v>1</v>
      </c>
      <c r="J227" s="36" t="s">
        <v>470</v>
      </c>
      <c r="K227" s="36" t="str">
        <f t="shared" ca="1" si="3"/>
        <v>40CA767E-6CB5-6EA6-8D76-3B61DADA37D8</v>
      </c>
      <c r="L227" s="37"/>
      <c r="M227" s="37" t="s">
        <v>115</v>
      </c>
    </row>
    <row r="228" spans="1:13" ht="15" customHeight="1" x14ac:dyDescent="0.3">
      <c r="A228" s="3" t="s">
        <v>468</v>
      </c>
      <c r="B228" s="4" t="s">
        <v>113</v>
      </c>
      <c r="C228" s="9" t="s">
        <v>114</v>
      </c>
      <c r="D228" s="4" t="s">
        <v>458</v>
      </c>
      <c r="E228" s="4" t="s">
        <v>39</v>
      </c>
      <c r="F228" s="34" t="s">
        <v>326</v>
      </c>
      <c r="G228" s="35">
        <v>60.2</v>
      </c>
      <c r="H228" s="3" t="s">
        <v>469</v>
      </c>
      <c r="I228" s="36" t="s">
        <v>1</v>
      </c>
      <c r="J228" s="36" t="s">
        <v>470</v>
      </c>
      <c r="K228" s="36" t="str">
        <f t="shared" ca="1" si="3"/>
        <v>F203C9ED-B4C1-9DD8-0B7D-8033169E3822</v>
      </c>
      <c r="L228" s="37"/>
      <c r="M228" s="37" t="s">
        <v>115</v>
      </c>
    </row>
    <row r="229" spans="1:13" ht="15" customHeight="1" x14ac:dyDescent="0.3">
      <c r="A229" s="3" t="s">
        <v>468</v>
      </c>
      <c r="B229" s="4" t="s">
        <v>113</v>
      </c>
      <c r="C229" s="9" t="s">
        <v>114</v>
      </c>
      <c r="D229" s="4" t="s">
        <v>458</v>
      </c>
      <c r="E229" s="4" t="s">
        <v>39</v>
      </c>
      <c r="F229" s="34" t="s">
        <v>328</v>
      </c>
      <c r="G229" s="35">
        <v>22264</v>
      </c>
      <c r="H229" s="3" t="s">
        <v>469</v>
      </c>
      <c r="I229" s="36" t="s">
        <v>1</v>
      </c>
      <c r="J229" s="36" t="s">
        <v>470</v>
      </c>
      <c r="K229" s="36" t="str">
        <f t="shared" ca="1" si="3"/>
        <v>1E758AA2-35AC-815F-AA05-6EAB330BD04C</v>
      </c>
      <c r="L229" s="37"/>
      <c r="M229" s="37" t="s">
        <v>115</v>
      </c>
    </row>
    <row r="230" spans="1:13" ht="15" customHeight="1" x14ac:dyDescent="0.3">
      <c r="A230" s="3" t="s">
        <v>468</v>
      </c>
      <c r="B230" s="4" t="s">
        <v>113</v>
      </c>
      <c r="C230" s="9" t="s">
        <v>114</v>
      </c>
      <c r="D230" s="4" t="s">
        <v>458</v>
      </c>
      <c r="E230" s="4" t="s">
        <v>39</v>
      </c>
      <c r="F230" s="34" t="s">
        <v>330</v>
      </c>
      <c r="G230" s="35">
        <v>31.1</v>
      </c>
      <c r="H230" s="3" t="s">
        <v>469</v>
      </c>
      <c r="I230" s="36" t="s">
        <v>1</v>
      </c>
      <c r="J230" s="36" t="s">
        <v>470</v>
      </c>
      <c r="K230" s="36" t="str">
        <f t="shared" ca="1" si="3"/>
        <v>A34F95A5-E183-A001-E4B8-D397B3DD8EC7</v>
      </c>
      <c r="L230" s="37"/>
      <c r="M230" s="37" t="s">
        <v>115</v>
      </c>
    </row>
    <row r="231" spans="1:13" ht="15" customHeight="1" x14ac:dyDescent="0.3">
      <c r="A231" s="3" t="s">
        <v>468</v>
      </c>
      <c r="B231" s="4" t="s">
        <v>113</v>
      </c>
      <c r="C231" s="9" t="s">
        <v>114</v>
      </c>
      <c r="D231" s="4" t="s">
        <v>458</v>
      </c>
      <c r="E231" s="4" t="s">
        <v>39</v>
      </c>
      <c r="F231" s="34" t="s">
        <v>332</v>
      </c>
      <c r="G231" s="35">
        <v>154</v>
      </c>
      <c r="H231" s="3" t="s">
        <v>469</v>
      </c>
      <c r="I231" s="36" t="s">
        <v>1</v>
      </c>
      <c r="J231" s="36" t="s">
        <v>470</v>
      </c>
      <c r="K231" s="36" t="str">
        <f t="shared" ca="1" si="3"/>
        <v>6382583C-7D26-48F6-D80E-B8854450803F</v>
      </c>
      <c r="L231" s="37"/>
      <c r="M231" s="37" t="s">
        <v>115</v>
      </c>
    </row>
    <row r="232" spans="1:13" ht="15" customHeight="1" x14ac:dyDescent="0.3">
      <c r="A232" s="3" t="s">
        <v>468</v>
      </c>
      <c r="B232" s="4" t="s">
        <v>113</v>
      </c>
      <c r="C232" s="9" t="s">
        <v>114</v>
      </c>
      <c r="D232" s="4" t="s">
        <v>458</v>
      </c>
      <c r="E232" s="4" t="s">
        <v>39</v>
      </c>
      <c r="F232" s="34" t="s">
        <v>334</v>
      </c>
      <c r="G232" s="35">
        <v>31.1</v>
      </c>
      <c r="H232" s="3" t="s">
        <v>469</v>
      </c>
      <c r="I232" s="36" t="s">
        <v>1</v>
      </c>
      <c r="J232" s="36" t="s">
        <v>470</v>
      </c>
      <c r="K232" s="36" t="str">
        <f t="shared" ca="1" si="3"/>
        <v>DC031E49-272D-5F39-1234-D74472F0FD64</v>
      </c>
      <c r="L232" s="37"/>
      <c r="M232" s="37" t="s">
        <v>115</v>
      </c>
    </row>
    <row r="233" spans="1:13" ht="15" customHeight="1" x14ac:dyDescent="0.3">
      <c r="A233" s="3" t="s">
        <v>468</v>
      </c>
      <c r="B233" s="4" t="s">
        <v>113</v>
      </c>
      <c r="C233" s="9" t="s">
        <v>114</v>
      </c>
      <c r="D233" s="4" t="s">
        <v>458</v>
      </c>
      <c r="E233" s="4" t="s">
        <v>39</v>
      </c>
      <c r="F233" s="34" t="s">
        <v>336</v>
      </c>
      <c r="G233" s="35">
        <v>392</v>
      </c>
      <c r="H233" s="3" t="s">
        <v>469</v>
      </c>
      <c r="I233" s="36" t="s">
        <v>1</v>
      </c>
      <c r="J233" s="36" t="s">
        <v>470</v>
      </c>
      <c r="K233" s="36" t="str">
        <f t="shared" ca="1" si="3"/>
        <v>63E83414-6141-3582-EEB4-AD2C9CEDF9D1</v>
      </c>
      <c r="L233" s="37"/>
      <c r="M233" s="37" t="s">
        <v>115</v>
      </c>
    </row>
    <row r="234" spans="1:13" ht="15" customHeight="1" x14ac:dyDescent="0.3">
      <c r="A234" s="3" t="s">
        <v>468</v>
      </c>
      <c r="B234" s="4" t="s">
        <v>113</v>
      </c>
      <c r="C234" s="9" t="s">
        <v>114</v>
      </c>
      <c r="D234" s="4" t="s">
        <v>458</v>
      </c>
      <c r="E234" s="4" t="s">
        <v>39</v>
      </c>
      <c r="F234" s="34" t="s">
        <v>338</v>
      </c>
      <c r="G234" s="35">
        <v>195.3</v>
      </c>
      <c r="H234" s="3" t="s">
        <v>469</v>
      </c>
      <c r="I234" s="36" t="s">
        <v>1</v>
      </c>
      <c r="J234" s="36" t="s">
        <v>470</v>
      </c>
      <c r="K234" s="36" t="str">
        <f t="shared" ca="1" si="3"/>
        <v>47B267CB-83B0-B89F-FF9F-7881C0FAA1EB</v>
      </c>
      <c r="L234" s="37"/>
      <c r="M234" s="37" t="s">
        <v>115</v>
      </c>
    </row>
    <row r="235" spans="1:13" ht="15" customHeight="1" x14ac:dyDescent="0.3">
      <c r="A235" s="3" t="s">
        <v>468</v>
      </c>
      <c r="B235" s="4" t="s">
        <v>113</v>
      </c>
      <c r="C235" s="9" t="s">
        <v>114</v>
      </c>
      <c r="D235" s="4" t="s">
        <v>458</v>
      </c>
      <c r="E235" s="4" t="s">
        <v>39</v>
      </c>
      <c r="F235" s="34" t="s">
        <v>340</v>
      </c>
      <c r="G235" s="35">
        <v>182</v>
      </c>
      <c r="H235" s="3" t="s">
        <v>469</v>
      </c>
      <c r="I235" s="36" t="s">
        <v>1</v>
      </c>
      <c r="J235" s="36" t="s">
        <v>470</v>
      </c>
      <c r="K235" s="36" t="str">
        <f t="shared" ca="1" si="3"/>
        <v>CC3EAB70-302B-2330-5C33-BB9CE3ED3DD8</v>
      </c>
      <c r="L235" s="37"/>
      <c r="M235" s="37" t="s">
        <v>115</v>
      </c>
    </row>
    <row r="236" spans="1:13" ht="15" customHeight="1" x14ac:dyDescent="0.3">
      <c r="A236" s="3" t="s">
        <v>468</v>
      </c>
      <c r="B236" s="4" t="s">
        <v>113</v>
      </c>
      <c r="C236" s="9" t="s">
        <v>114</v>
      </c>
      <c r="D236" s="4" t="s">
        <v>458</v>
      </c>
      <c r="E236" s="4" t="s">
        <v>39</v>
      </c>
      <c r="F236" s="34" t="s">
        <v>342</v>
      </c>
      <c r="G236" s="35">
        <v>283.99999999999994</v>
      </c>
      <c r="H236" s="3" t="s">
        <v>469</v>
      </c>
      <c r="I236" s="36" t="s">
        <v>1</v>
      </c>
      <c r="J236" s="36" t="s">
        <v>470</v>
      </c>
      <c r="K236" s="36" t="str">
        <f t="shared" ca="1" si="3"/>
        <v>1FEE5D6D-47E8-82DE-9908-814224A3C343</v>
      </c>
      <c r="L236" s="37"/>
      <c r="M236" s="37" t="s">
        <v>115</v>
      </c>
    </row>
    <row r="237" spans="1:13" ht="15" customHeight="1" x14ac:dyDescent="0.3">
      <c r="A237" s="3" t="s">
        <v>468</v>
      </c>
      <c r="B237" s="4" t="s">
        <v>113</v>
      </c>
      <c r="C237" s="9" t="s">
        <v>114</v>
      </c>
      <c r="D237" s="4" t="s">
        <v>458</v>
      </c>
      <c r="E237" s="4" t="s">
        <v>39</v>
      </c>
      <c r="F237" s="34" t="s">
        <v>344</v>
      </c>
      <c r="G237" s="35">
        <v>31.1</v>
      </c>
      <c r="H237" s="3" t="s">
        <v>469</v>
      </c>
      <c r="I237" s="36" t="s">
        <v>1</v>
      </c>
      <c r="J237" s="36" t="s">
        <v>470</v>
      </c>
      <c r="K237" s="36" t="str">
        <f t="shared" ca="1" si="3"/>
        <v>D1F1CDAF-20C3-DBE2-3616-293AD1401A6A</v>
      </c>
      <c r="L237" s="37"/>
      <c r="M237" s="37" t="s">
        <v>115</v>
      </c>
    </row>
    <row r="238" spans="1:13" ht="15" customHeight="1" x14ac:dyDescent="0.3">
      <c r="A238" s="3" t="s">
        <v>468</v>
      </c>
      <c r="B238" s="4" t="s">
        <v>113</v>
      </c>
      <c r="C238" s="9" t="s">
        <v>114</v>
      </c>
      <c r="D238" s="4" t="s">
        <v>458</v>
      </c>
      <c r="E238" s="4" t="s">
        <v>39</v>
      </c>
      <c r="F238" s="34" t="s">
        <v>346</v>
      </c>
      <c r="G238" s="35">
        <v>11329</v>
      </c>
      <c r="H238" s="3" t="s">
        <v>469</v>
      </c>
      <c r="I238" s="36" t="s">
        <v>1</v>
      </c>
      <c r="J238" s="36" t="s">
        <v>470</v>
      </c>
      <c r="K238" s="36" t="str">
        <f t="shared" ca="1" si="3"/>
        <v>DFDFE282-BE82-DBC9-2352-9E30762B28AF</v>
      </c>
      <c r="L238" s="37"/>
      <c r="M238" s="37" t="s">
        <v>115</v>
      </c>
    </row>
    <row r="239" spans="1:13" ht="15" customHeight="1" x14ac:dyDescent="0.3">
      <c r="A239" s="3" t="s">
        <v>468</v>
      </c>
      <c r="B239" s="4" t="s">
        <v>113</v>
      </c>
      <c r="C239" s="9" t="s">
        <v>114</v>
      </c>
      <c r="D239" s="4" t="s">
        <v>458</v>
      </c>
      <c r="E239" s="4" t="s">
        <v>39</v>
      </c>
      <c r="F239" s="34" t="s">
        <v>348</v>
      </c>
      <c r="G239" s="35">
        <v>31.1</v>
      </c>
      <c r="H239" s="3" t="s">
        <v>469</v>
      </c>
      <c r="I239" s="36" t="s">
        <v>1</v>
      </c>
      <c r="J239" s="36" t="s">
        <v>470</v>
      </c>
      <c r="K239" s="36" t="str">
        <f t="shared" ca="1" si="3"/>
        <v>A980837C-1F35-E0F1-EF24-F14540E2023F</v>
      </c>
      <c r="L239" s="37"/>
      <c r="M239" s="37" t="s">
        <v>115</v>
      </c>
    </row>
    <row r="240" spans="1:13" ht="15" customHeight="1" x14ac:dyDescent="0.3">
      <c r="A240" s="3" t="s">
        <v>468</v>
      </c>
      <c r="B240" s="4" t="s">
        <v>113</v>
      </c>
      <c r="C240" s="9" t="s">
        <v>114</v>
      </c>
      <c r="D240" s="4" t="s">
        <v>458</v>
      </c>
      <c r="E240" s="4" t="s">
        <v>39</v>
      </c>
      <c r="F240" s="34" t="s">
        <v>350</v>
      </c>
      <c r="G240" s="35">
        <v>33.4</v>
      </c>
      <c r="H240" s="3" t="s">
        <v>469</v>
      </c>
      <c r="I240" s="36" t="s">
        <v>1</v>
      </c>
      <c r="J240" s="36" t="s">
        <v>470</v>
      </c>
      <c r="K240" s="36" t="str">
        <f t="shared" ca="1" si="3"/>
        <v>9E62EF13-1260-21E3-61BF-587DB249283D</v>
      </c>
      <c r="L240" s="37"/>
      <c r="M240" s="37" t="s">
        <v>115</v>
      </c>
    </row>
    <row r="241" spans="1:13" ht="15" customHeight="1" x14ac:dyDescent="0.3">
      <c r="A241" s="3" t="s">
        <v>468</v>
      </c>
      <c r="B241" s="4" t="s">
        <v>113</v>
      </c>
      <c r="C241" s="9" t="s">
        <v>114</v>
      </c>
      <c r="D241" s="4" t="s">
        <v>458</v>
      </c>
      <c r="E241" s="4" t="s">
        <v>39</v>
      </c>
      <c r="F241" s="34" t="s">
        <v>352</v>
      </c>
      <c r="G241" s="35">
        <v>191</v>
      </c>
      <c r="H241" s="3" t="s">
        <v>469</v>
      </c>
      <c r="I241" s="36" t="s">
        <v>1</v>
      </c>
      <c r="J241" s="36" t="s">
        <v>470</v>
      </c>
      <c r="K241" s="36" t="str">
        <f t="shared" ca="1" si="3"/>
        <v>93F014DC-7317-A053-7217-9E85F5CAA150</v>
      </c>
      <c r="L241" s="37"/>
      <c r="M241" s="37" t="s">
        <v>115</v>
      </c>
    </row>
    <row r="242" spans="1:13" ht="15" customHeight="1" x14ac:dyDescent="0.3">
      <c r="A242" s="3" t="s">
        <v>468</v>
      </c>
      <c r="B242" s="4" t="s">
        <v>113</v>
      </c>
      <c r="C242" s="9" t="s">
        <v>114</v>
      </c>
      <c r="D242" s="4" t="s">
        <v>458</v>
      </c>
      <c r="E242" s="4" t="s">
        <v>39</v>
      </c>
      <c r="F242" s="34" t="s">
        <v>354</v>
      </c>
      <c r="G242" s="35">
        <v>33.4</v>
      </c>
      <c r="H242" s="3" t="s">
        <v>469</v>
      </c>
      <c r="I242" s="36" t="s">
        <v>1</v>
      </c>
      <c r="J242" s="36" t="s">
        <v>470</v>
      </c>
      <c r="K242" s="36" t="str">
        <f t="shared" ca="1" si="3"/>
        <v>6F8FBB4A-73EB-D6FC-7B58-2D5983301320</v>
      </c>
      <c r="L242" s="37"/>
      <c r="M242" s="37" t="s">
        <v>115</v>
      </c>
    </row>
    <row r="243" spans="1:13" ht="15" customHeight="1" x14ac:dyDescent="0.3">
      <c r="A243" s="3" t="s">
        <v>468</v>
      </c>
      <c r="B243" s="4" t="s">
        <v>113</v>
      </c>
      <c r="C243" s="9" t="s">
        <v>114</v>
      </c>
      <c r="D243" s="4" t="s">
        <v>458</v>
      </c>
      <c r="E243" s="4" t="s">
        <v>39</v>
      </c>
      <c r="F243" s="34" t="s">
        <v>356</v>
      </c>
      <c r="G243" s="35">
        <v>500</v>
      </c>
      <c r="H243" s="3" t="s">
        <v>469</v>
      </c>
      <c r="I243" s="36" t="s">
        <v>1</v>
      </c>
      <c r="J243" s="36" t="s">
        <v>470</v>
      </c>
      <c r="K243" s="36" t="str">
        <f t="shared" ca="1" si="3"/>
        <v>D9790630-C6A2-4D46-BA51-1285B7CA4597</v>
      </c>
      <c r="L243" s="37"/>
      <c r="M243" s="37" t="s">
        <v>115</v>
      </c>
    </row>
    <row r="244" spans="1:13" ht="15" customHeight="1" x14ac:dyDescent="0.3">
      <c r="A244" s="3" t="s">
        <v>468</v>
      </c>
      <c r="B244" s="4" t="s">
        <v>113</v>
      </c>
      <c r="C244" s="9" t="s">
        <v>114</v>
      </c>
      <c r="D244" s="4" t="s">
        <v>458</v>
      </c>
      <c r="E244" s="4" t="s">
        <v>39</v>
      </c>
      <c r="F244" s="34" t="s">
        <v>358</v>
      </c>
      <c r="G244" s="35">
        <v>249</v>
      </c>
      <c r="H244" s="3" t="s">
        <v>469</v>
      </c>
      <c r="I244" s="36" t="s">
        <v>1</v>
      </c>
      <c r="J244" s="36" t="s">
        <v>470</v>
      </c>
      <c r="K244" s="36" t="str">
        <f t="shared" ca="1" si="3"/>
        <v>F4D18BA1-DEBE-5FEE-0C98-6DD3E12AD973</v>
      </c>
      <c r="L244" s="37"/>
      <c r="M244" s="37" t="s">
        <v>115</v>
      </c>
    </row>
    <row r="245" spans="1:13" ht="15" customHeight="1" x14ac:dyDescent="0.3">
      <c r="A245" s="3" t="s">
        <v>468</v>
      </c>
      <c r="B245" s="4" t="s">
        <v>113</v>
      </c>
      <c r="C245" s="9" t="s">
        <v>114</v>
      </c>
      <c r="D245" s="4" t="s">
        <v>458</v>
      </c>
      <c r="E245" s="4" t="s">
        <v>39</v>
      </c>
      <c r="F245" s="34" t="s">
        <v>360</v>
      </c>
      <c r="G245" s="35">
        <v>233</v>
      </c>
      <c r="H245" s="3" t="s">
        <v>469</v>
      </c>
      <c r="I245" s="36" t="s">
        <v>1</v>
      </c>
      <c r="J245" s="36" t="s">
        <v>470</v>
      </c>
      <c r="K245" s="36" t="str">
        <f t="shared" ca="1" si="3"/>
        <v>BCEC0983-B3E3-074A-B6FF-630553F38B2B</v>
      </c>
      <c r="L245" s="37"/>
      <c r="M245" s="37" t="s">
        <v>115</v>
      </c>
    </row>
    <row r="246" spans="1:13" ht="15" customHeight="1" x14ac:dyDescent="0.3">
      <c r="A246" s="3" t="s">
        <v>468</v>
      </c>
      <c r="B246" s="4" t="s">
        <v>113</v>
      </c>
      <c r="C246" s="9" t="s">
        <v>114</v>
      </c>
      <c r="D246" s="4" t="s">
        <v>458</v>
      </c>
      <c r="E246" s="4" t="s">
        <v>39</v>
      </c>
      <c r="F246" s="34" t="s">
        <v>362</v>
      </c>
      <c r="G246" s="35">
        <v>455</v>
      </c>
      <c r="H246" s="3" t="s">
        <v>469</v>
      </c>
      <c r="I246" s="36" t="s">
        <v>1</v>
      </c>
      <c r="J246" s="36" t="s">
        <v>470</v>
      </c>
      <c r="K246" s="36" t="str">
        <f t="shared" ca="1" si="3"/>
        <v>C3943BA8-D767-9418-4BE7-B15701C4AF53</v>
      </c>
      <c r="L246" s="37"/>
      <c r="M246" s="37" t="s">
        <v>115</v>
      </c>
    </row>
    <row r="247" spans="1:13" ht="15" customHeight="1" x14ac:dyDescent="0.3">
      <c r="A247" s="3" t="s">
        <v>468</v>
      </c>
      <c r="B247" s="4" t="s">
        <v>113</v>
      </c>
      <c r="C247" s="9" t="s">
        <v>114</v>
      </c>
      <c r="D247" s="4" t="s">
        <v>458</v>
      </c>
      <c r="E247" s="4" t="s">
        <v>39</v>
      </c>
      <c r="F247" s="34" t="s">
        <v>364</v>
      </c>
      <c r="G247" s="35">
        <v>33.4</v>
      </c>
      <c r="H247" s="3" t="s">
        <v>469</v>
      </c>
      <c r="I247" s="36" t="s">
        <v>1</v>
      </c>
      <c r="J247" s="36" t="s">
        <v>470</v>
      </c>
      <c r="K247" s="36" t="str">
        <f t="shared" ca="1" si="3"/>
        <v>A62F4949-33F2-5F2D-853B-359D7AEFECC9</v>
      </c>
      <c r="L247" s="37"/>
      <c r="M247" s="37" t="s">
        <v>115</v>
      </c>
    </row>
    <row r="248" spans="1:13" ht="15" customHeight="1" x14ac:dyDescent="0.3">
      <c r="A248" s="3" t="s">
        <v>468</v>
      </c>
      <c r="B248" s="4" t="s">
        <v>113</v>
      </c>
      <c r="C248" s="9" t="s">
        <v>114</v>
      </c>
      <c r="D248" s="4" t="s">
        <v>458</v>
      </c>
      <c r="E248" s="4" t="s">
        <v>39</v>
      </c>
      <c r="F248" s="34" t="s">
        <v>366</v>
      </c>
      <c r="G248" s="35">
        <v>11328</v>
      </c>
      <c r="H248" s="3" t="s">
        <v>469</v>
      </c>
      <c r="I248" s="36" t="s">
        <v>1</v>
      </c>
      <c r="J248" s="36" t="s">
        <v>470</v>
      </c>
      <c r="K248" s="36" t="str">
        <f t="shared" ca="1" si="3"/>
        <v>6D0309BC-E0B5-C00D-1409-67744C0C726B</v>
      </c>
      <c r="L248" s="37"/>
      <c r="M248" s="37" t="s">
        <v>115</v>
      </c>
    </row>
    <row r="249" spans="1:13" ht="15" customHeight="1" x14ac:dyDescent="0.3">
      <c r="A249" s="3" t="s">
        <v>468</v>
      </c>
      <c r="B249" s="4" t="s">
        <v>113</v>
      </c>
      <c r="C249" s="9" t="s">
        <v>114</v>
      </c>
      <c r="D249" s="4" t="s">
        <v>458</v>
      </c>
      <c r="E249" s="4" t="s">
        <v>39</v>
      </c>
      <c r="F249" s="34" t="s">
        <v>368</v>
      </c>
      <c r="G249" s="35">
        <v>62</v>
      </c>
      <c r="H249" s="3" t="s">
        <v>469</v>
      </c>
      <c r="I249" s="36" t="s">
        <v>1</v>
      </c>
      <c r="J249" s="36" t="s">
        <v>470</v>
      </c>
      <c r="K249" s="36" t="str">
        <f t="shared" ca="1" si="3"/>
        <v>C57253C4-369B-D074-14AF-2DB277372105</v>
      </c>
      <c r="L249" s="37"/>
      <c r="M249" s="37" t="s">
        <v>115</v>
      </c>
    </row>
    <row r="250" spans="1:13" ht="15" customHeight="1" x14ac:dyDescent="0.3">
      <c r="A250" s="3" t="s">
        <v>468</v>
      </c>
      <c r="B250" s="4" t="s">
        <v>113</v>
      </c>
      <c r="C250" s="9" t="s">
        <v>114</v>
      </c>
      <c r="D250" s="4" t="s">
        <v>458</v>
      </c>
      <c r="E250" s="4" t="s">
        <v>39</v>
      </c>
      <c r="F250" s="34" t="s">
        <v>370</v>
      </c>
      <c r="G250" s="35">
        <v>15</v>
      </c>
      <c r="H250" s="3" t="s">
        <v>469</v>
      </c>
      <c r="I250" s="36" t="s">
        <v>1</v>
      </c>
      <c r="J250" s="36" t="s">
        <v>470</v>
      </c>
      <c r="K250" s="36" t="str">
        <f t="shared" ca="1" si="3"/>
        <v>C4D73C00-6AFF-656B-648E-B5FA5E1B23D6</v>
      </c>
      <c r="L250" s="37"/>
      <c r="M250" s="37" t="s">
        <v>115</v>
      </c>
    </row>
    <row r="251" spans="1:13" ht="15" customHeight="1" x14ac:dyDescent="0.3">
      <c r="A251" s="3" t="s">
        <v>468</v>
      </c>
      <c r="B251" s="4" t="s">
        <v>113</v>
      </c>
      <c r="C251" s="9" t="s">
        <v>114</v>
      </c>
      <c r="D251" s="4" t="s">
        <v>458</v>
      </c>
      <c r="E251" s="4" t="s">
        <v>39</v>
      </c>
      <c r="F251" s="34" t="s">
        <v>372</v>
      </c>
      <c r="G251" s="35">
        <v>11.9</v>
      </c>
      <c r="H251" s="3" t="s">
        <v>469</v>
      </c>
      <c r="I251" s="36" t="s">
        <v>1</v>
      </c>
      <c r="J251" s="36" t="s">
        <v>470</v>
      </c>
      <c r="K251" s="36" t="str">
        <f t="shared" ca="1" si="3"/>
        <v>E9B95EF6-1EE0-D0F5-49C3-50A452161426</v>
      </c>
      <c r="L251" s="37"/>
      <c r="M251" s="37" t="s">
        <v>115</v>
      </c>
    </row>
    <row r="252" spans="1:13" ht="15" customHeight="1" x14ac:dyDescent="0.3">
      <c r="A252" s="3" t="s">
        <v>468</v>
      </c>
      <c r="B252" s="4" t="s">
        <v>113</v>
      </c>
      <c r="C252" s="9" t="s">
        <v>114</v>
      </c>
      <c r="D252" s="4" t="s">
        <v>458</v>
      </c>
      <c r="E252" s="4" t="s">
        <v>39</v>
      </c>
      <c r="F252" s="34" t="s">
        <v>250</v>
      </c>
      <c r="G252" s="35">
        <v>11.9</v>
      </c>
      <c r="H252" s="3" t="s">
        <v>469</v>
      </c>
      <c r="I252" s="36" t="s">
        <v>1</v>
      </c>
      <c r="J252" s="36" t="s">
        <v>470</v>
      </c>
      <c r="K252" s="36" t="str">
        <f t="shared" ca="1" si="3"/>
        <v>E5979550-42B9-290D-DB18-E5926DC9BBC9</v>
      </c>
      <c r="L252" s="37"/>
      <c r="M252" s="37" t="s">
        <v>115</v>
      </c>
    </row>
    <row r="253" spans="1:13" ht="15" customHeight="1" x14ac:dyDescent="0.3">
      <c r="A253" s="3" t="s">
        <v>468</v>
      </c>
      <c r="B253" s="4" t="s">
        <v>113</v>
      </c>
      <c r="C253" s="9" t="s">
        <v>114</v>
      </c>
      <c r="D253" s="4" t="s">
        <v>458</v>
      </c>
      <c r="E253" s="4" t="s">
        <v>39</v>
      </c>
      <c r="F253" s="38" t="s">
        <v>375</v>
      </c>
      <c r="G253" s="39">
        <v>11.9</v>
      </c>
      <c r="H253" s="3" t="s">
        <v>469</v>
      </c>
      <c r="I253" s="36" t="s">
        <v>1</v>
      </c>
      <c r="J253" s="36" t="s">
        <v>470</v>
      </c>
      <c r="K253" s="36" t="str">
        <f t="shared" ca="1" si="3"/>
        <v>47CAAD16-9406-8B8C-F5F3-F9440249D44A</v>
      </c>
      <c r="L253" s="37"/>
      <c r="M253" s="37" t="s">
        <v>115</v>
      </c>
    </row>
    <row r="254" spans="1:13" ht="15" customHeight="1" x14ac:dyDescent="0.3">
      <c r="A254" s="3" t="s">
        <v>157</v>
      </c>
      <c r="B254" s="4" t="s">
        <v>113</v>
      </c>
      <c r="C254" s="9" t="s">
        <v>114</v>
      </c>
      <c r="D254" s="4" t="s">
        <v>458</v>
      </c>
      <c r="E254" s="4" t="s">
        <v>39</v>
      </c>
      <c r="F254" s="34" t="s">
        <v>251</v>
      </c>
      <c r="G254" s="35">
        <v>1.6E-2</v>
      </c>
      <c r="H254" s="3" t="s">
        <v>471</v>
      </c>
      <c r="I254" s="36" t="s">
        <v>1</v>
      </c>
      <c r="J254" s="36" t="s">
        <v>470</v>
      </c>
      <c r="K254" s="36" t="str">
        <f t="shared" ca="1" si="3"/>
        <v>11E38EA7-B8F8-37EB-830E-87BF7F29FD30</v>
      </c>
      <c r="L254" s="37"/>
      <c r="M254" s="37" t="s">
        <v>115</v>
      </c>
    </row>
    <row r="255" spans="1:13" ht="15" customHeight="1" x14ac:dyDescent="0.3">
      <c r="A255" s="3" t="s">
        <v>157</v>
      </c>
      <c r="B255" s="4" t="s">
        <v>113</v>
      </c>
      <c r="C255" s="9" t="s">
        <v>114</v>
      </c>
      <c r="D255" s="4" t="s">
        <v>458</v>
      </c>
      <c r="E255" s="4" t="s">
        <v>39</v>
      </c>
      <c r="F255" s="34" t="s">
        <v>254</v>
      </c>
      <c r="G255" s="35">
        <v>1E-3</v>
      </c>
      <c r="H255" s="3" t="s">
        <v>471</v>
      </c>
      <c r="I255" s="36" t="s">
        <v>1</v>
      </c>
      <c r="J255" s="36" t="s">
        <v>470</v>
      </c>
      <c r="K255" s="36" t="str">
        <f t="shared" ca="1" si="3"/>
        <v>FE09F5C5-192A-70A2-C313-018E87BE4946</v>
      </c>
      <c r="L255" s="37"/>
      <c r="M255" s="37" t="s">
        <v>115</v>
      </c>
    </row>
    <row r="256" spans="1:13" ht="15" customHeight="1" x14ac:dyDescent="0.3">
      <c r="A256" s="3" t="s">
        <v>157</v>
      </c>
      <c r="B256" s="4" t="s">
        <v>113</v>
      </c>
      <c r="C256" s="9" t="s">
        <v>114</v>
      </c>
      <c r="D256" s="4" t="s">
        <v>458</v>
      </c>
      <c r="E256" s="4" t="s">
        <v>39</v>
      </c>
      <c r="F256" s="34" t="s">
        <v>256</v>
      </c>
      <c r="G256" s="35">
        <v>1E-3</v>
      </c>
      <c r="H256" s="3" t="s">
        <v>471</v>
      </c>
      <c r="I256" s="36" t="s">
        <v>1</v>
      </c>
      <c r="J256" s="36" t="s">
        <v>470</v>
      </c>
      <c r="K256" s="36" t="str">
        <f t="shared" ca="1" si="3"/>
        <v>402CB74B-556E-4BEE-356B-2EBD980CFDF1</v>
      </c>
      <c r="L256" s="37"/>
      <c r="M256" s="37" t="s">
        <v>115</v>
      </c>
    </row>
    <row r="257" spans="1:13" ht="15" customHeight="1" x14ac:dyDescent="0.3">
      <c r="A257" s="3" t="s">
        <v>157</v>
      </c>
      <c r="B257" s="4" t="s">
        <v>113</v>
      </c>
      <c r="C257" s="9" t="s">
        <v>114</v>
      </c>
      <c r="D257" s="4" t="s">
        <v>458</v>
      </c>
      <c r="E257" s="4" t="s">
        <v>39</v>
      </c>
      <c r="F257" s="34" t="s">
        <v>258</v>
      </c>
      <c r="G257" s="35">
        <v>1E-3</v>
      </c>
      <c r="H257" s="3" t="s">
        <v>471</v>
      </c>
      <c r="I257" s="36" t="s">
        <v>1</v>
      </c>
      <c r="J257" s="36" t="s">
        <v>470</v>
      </c>
      <c r="K257" s="36" t="str">
        <f t="shared" ca="1" si="3"/>
        <v>1185EBD9-4E7D-4011-D2B9-1A907EC57E5B</v>
      </c>
      <c r="L257" s="37"/>
      <c r="M257" s="37" t="s">
        <v>115</v>
      </c>
    </row>
    <row r="258" spans="1:13" ht="15" customHeight="1" x14ac:dyDescent="0.3">
      <c r="A258" s="3" t="s">
        <v>157</v>
      </c>
      <c r="B258" s="4" t="s">
        <v>113</v>
      </c>
      <c r="C258" s="9" t="s">
        <v>114</v>
      </c>
      <c r="D258" s="4" t="s">
        <v>458</v>
      </c>
      <c r="E258" s="4" t="s">
        <v>39</v>
      </c>
      <c r="F258" s="34" t="s">
        <v>260</v>
      </c>
      <c r="G258" s="35">
        <v>2.1999999999999999E-2</v>
      </c>
      <c r="H258" s="3" t="s">
        <v>471</v>
      </c>
      <c r="I258" s="36" t="s">
        <v>1</v>
      </c>
      <c r="J258" s="36" t="s">
        <v>470</v>
      </c>
      <c r="K258" s="36" t="str">
        <f t="shared" ref="K258:K321" ca="1" si="4">_GuidQuasiHexGenerator</f>
        <v>43800E8A-B8E7-B0ED-2091-C0355235B55F</v>
      </c>
      <c r="L258" s="37"/>
      <c r="M258" s="37" t="s">
        <v>115</v>
      </c>
    </row>
    <row r="259" spans="1:13" ht="15" customHeight="1" x14ac:dyDescent="0.3">
      <c r="A259" s="3" t="s">
        <v>157</v>
      </c>
      <c r="B259" s="4" t="s">
        <v>113</v>
      </c>
      <c r="C259" s="9" t="s">
        <v>114</v>
      </c>
      <c r="D259" s="4" t="s">
        <v>458</v>
      </c>
      <c r="E259" s="4" t="s">
        <v>39</v>
      </c>
      <c r="F259" s="34" t="s">
        <v>262</v>
      </c>
      <c r="G259" s="35">
        <v>7.0000000000000001E-3</v>
      </c>
      <c r="H259" s="3" t="s">
        <v>471</v>
      </c>
      <c r="I259" s="36" t="s">
        <v>1</v>
      </c>
      <c r="J259" s="36" t="s">
        <v>470</v>
      </c>
      <c r="K259" s="36" t="str">
        <f t="shared" ca="1" si="4"/>
        <v>2DB2C0C1-F9FB-30E4-CDCC-EA197D74EA08</v>
      </c>
      <c r="L259" s="37"/>
      <c r="M259" s="37" t="s">
        <v>115</v>
      </c>
    </row>
    <row r="260" spans="1:13" ht="15" customHeight="1" x14ac:dyDescent="0.3">
      <c r="A260" s="3" t="s">
        <v>157</v>
      </c>
      <c r="B260" s="4" t="s">
        <v>113</v>
      </c>
      <c r="C260" s="9" t="s">
        <v>114</v>
      </c>
      <c r="D260" s="4" t="s">
        <v>458</v>
      </c>
      <c r="E260" s="4" t="s">
        <v>39</v>
      </c>
      <c r="F260" s="34" t="s">
        <v>264</v>
      </c>
      <c r="G260" s="35">
        <v>1.4E-2</v>
      </c>
      <c r="H260" s="3" t="s">
        <v>471</v>
      </c>
      <c r="I260" s="36" t="s">
        <v>1</v>
      </c>
      <c r="J260" s="36" t="s">
        <v>470</v>
      </c>
      <c r="K260" s="36" t="str">
        <f t="shared" ca="1" si="4"/>
        <v>9AF617A8-4FE7-91D8-E9D7-D2BF3AA0136F</v>
      </c>
      <c r="L260" s="37"/>
      <c r="M260" s="37" t="s">
        <v>115</v>
      </c>
    </row>
    <row r="261" spans="1:13" ht="15" customHeight="1" x14ac:dyDescent="0.3">
      <c r="A261" s="3" t="s">
        <v>157</v>
      </c>
      <c r="B261" s="4" t="s">
        <v>113</v>
      </c>
      <c r="C261" s="9" t="s">
        <v>114</v>
      </c>
      <c r="D261" s="4" t="s">
        <v>458</v>
      </c>
      <c r="E261" s="4" t="s">
        <v>39</v>
      </c>
      <c r="F261" s="34" t="s">
        <v>266</v>
      </c>
      <c r="G261" s="35">
        <v>1E-3</v>
      </c>
      <c r="H261" s="3" t="s">
        <v>471</v>
      </c>
      <c r="I261" s="36" t="s">
        <v>1</v>
      </c>
      <c r="J261" s="36" t="s">
        <v>470</v>
      </c>
      <c r="K261" s="36" t="str">
        <f t="shared" ca="1" si="4"/>
        <v>F31197EE-95D6-5725-2B8F-40ABB5EDE8E2</v>
      </c>
      <c r="L261" s="37"/>
      <c r="M261" s="37" t="s">
        <v>115</v>
      </c>
    </row>
    <row r="262" spans="1:13" ht="15" customHeight="1" x14ac:dyDescent="0.3">
      <c r="A262" s="3" t="s">
        <v>157</v>
      </c>
      <c r="B262" s="4" t="s">
        <v>113</v>
      </c>
      <c r="C262" s="9" t="s">
        <v>114</v>
      </c>
      <c r="D262" s="4" t="s">
        <v>458</v>
      </c>
      <c r="E262" s="4" t="s">
        <v>39</v>
      </c>
      <c r="F262" s="34" t="s">
        <v>268</v>
      </c>
      <c r="G262" s="35">
        <v>1E-3</v>
      </c>
      <c r="H262" s="3" t="s">
        <v>471</v>
      </c>
      <c r="I262" s="36" t="s">
        <v>1</v>
      </c>
      <c r="J262" s="36" t="s">
        <v>470</v>
      </c>
      <c r="K262" s="36" t="str">
        <f t="shared" ca="1" si="4"/>
        <v>15BDAE71-E89D-6C6F-F148-2F82EC54EC62</v>
      </c>
      <c r="L262" s="37"/>
      <c r="M262" s="37" t="s">
        <v>115</v>
      </c>
    </row>
    <row r="263" spans="1:13" ht="15" customHeight="1" x14ac:dyDescent="0.3">
      <c r="A263" s="3" t="s">
        <v>157</v>
      </c>
      <c r="B263" s="4" t="s">
        <v>113</v>
      </c>
      <c r="C263" s="9" t="s">
        <v>114</v>
      </c>
      <c r="D263" s="4" t="s">
        <v>458</v>
      </c>
      <c r="E263" s="4" t="s">
        <v>39</v>
      </c>
      <c r="F263" s="34" t="s">
        <v>270</v>
      </c>
      <c r="G263" s="35">
        <v>1E-3</v>
      </c>
      <c r="H263" s="3" t="s">
        <v>471</v>
      </c>
      <c r="I263" s="36" t="s">
        <v>1</v>
      </c>
      <c r="J263" s="36" t="s">
        <v>470</v>
      </c>
      <c r="K263" s="36" t="str">
        <f t="shared" ca="1" si="4"/>
        <v>0B939357-2220-FFEA-0FC6-A4F5AD51E5B3</v>
      </c>
      <c r="L263" s="37"/>
      <c r="M263" s="37" t="s">
        <v>115</v>
      </c>
    </row>
    <row r="264" spans="1:13" ht="15" customHeight="1" x14ac:dyDescent="0.3">
      <c r="A264" s="3" t="s">
        <v>157</v>
      </c>
      <c r="B264" s="4" t="s">
        <v>113</v>
      </c>
      <c r="C264" s="9" t="s">
        <v>114</v>
      </c>
      <c r="D264" s="4" t="s">
        <v>458</v>
      </c>
      <c r="E264" s="4" t="s">
        <v>39</v>
      </c>
      <c r="F264" s="34" t="s">
        <v>272</v>
      </c>
      <c r="G264" s="35">
        <v>1E-3</v>
      </c>
      <c r="H264" s="3" t="s">
        <v>471</v>
      </c>
      <c r="I264" s="36" t="s">
        <v>1</v>
      </c>
      <c r="J264" s="36" t="s">
        <v>470</v>
      </c>
      <c r="K264" s="36" t="str">
        <f t="shared" ca="1" si="4"/>
        <v>E9F62C8B-5E9A-5D8C-DA64-EF3F231612E9</v>
      </c>
      <c r="L264" s="37"/>
      <c r="M264" s="37" t="s">
        <v>115</v>
      </c>
    </row>
    <row r="265" spans="1:13" ht="15" customHeight="1" x14ac:dyDescent="0.3">
      <c r="A265" s="3" t="s">
        <v>157</v>
      </c>
      <c r="B265" s="4" t="s">
        <v>113</v>
      </c>
      <c r="C265" s="9" t="s">
        <v>114</v>
      </c>
      <c r="D265" s="4" t="s">
        <v>458</v>
      </c>
      <c r="E265" s="4" t="s">
        <v>39</v>
      </c>
      <c r="F265" s="34" t="s">
        <v>274</v>
      </c>
      <c r="G265" s="35">
        <v>8.0000000000000002E-3</v>
      </c>
      <c r="H265" s="3" t="s">
        <v>471</v>
      </c>
      <c r="I265" s="36" t="s">
        <v>1</v>
      </c>
      <c r="J265" s="36" t="s">
        <v>470</v>
      </c>
      <c r="K265" s="36" t="str">
        <f t="shared" ca="1" si="4"/>
        <v>981D357D-9D7F-8C16-ECB7-93B65E48E45A</v>
      </c>
      <c r="L265" s="37"/>
      <c r="M265" s="37" t="s">
        <v>115</v>
      </c>
    </row>
    <row r="266" spans="1:13" ht="15" customHeight="1" x14ac:dyDescent="0.3">
      <c r="A266" s="3" t="s">
        <v>157</v>
      </c>
      <c r="B266" s="4" t="s">
        <v>113</v>
      </c>
      <c r="C266" s="9" t="s">
        <v>114</v>
      </c>
      <c r="D266" s="4" t="s">
        <v>458</v>
      </c>
      <c r="E266" s="4" t="s">
        <v>39</v>
      </c>
      <c r="F266" s="34" t="s">
        <v>276</v>
      </c>
      <c r="G266" s="35">
        <v>1E-3</v>
      </c>
      <c r="H266" s="3" t="s">
        <v>471</v>
      </c>
      <c r="I266" s="36" t="s">
        <v>1</v>
      </c>
      <c r="J266" s="36" t="s">
        <v>470</v>
      </c>
      <c r="K266" s="36" t="str">
        <f t="shared" ca="1" si="4"/>
        <v>FBBB1F2C-38AC-EFB0-CFBF-3CD30205AB21</v>
      </c>
      <c r="L266" s="37"/>
      <c r="M266" s="37" t="s">
        <v>115</v>
      </c>
    </row>
    <row r="267" spans="1:13" ht="15" customHeight="1" x14ac:dyDescent="0.3">
      <c r="A267" s="3" t="s">
        <v>157</v>
      </c>
      <c r="B267" s="4" t="s">
        <v>113</v>
      </c>
      <c r="C267" s="9" t="s">
        <v>114</v>
      </c>
      <c r="D267" s="4" t="s">
        <v>458</v>
      </c>
      <c r="E267" s="4" t="s">
        <v>39</v>
      </c>
      <c r="F267" s="34" t="s">
        <v>278</v>
      </c>
      <c r="G267" s="35">
        <v>2.1999999999999999E-2</v>
      </c>
      <c r="H267" s="3" t="s">
        <v>471</v>
      </c>
      <c r="I267" s="36" t="s">
        <v>1</v>
      </c>
      <c r="J267" s="36" t="s">
        <v>470</v>
      </c>
      <c r="K267" s="36" t="str">
        <f t="shared" ca="1" si="4"/>
        <v>2BF4CA91-A7BA-198C-C14F-700618E628EF</v>
      </c>
      <c r="L267" s="37"/>
      <c r="M267" s="37" t="s">
        <v>115</v>
      </c>
    </row>
    <row r="268" spans="1:13" ht="15" customHeight="1" x14ac:dyDescent="0.3">
      <c r="A268" s="3" t="s">
        <v>157</v>
      </c>
      <c r="B268" s="4" t="s">
        <v>113</v>
      </c>
      <c r="C268" s="9" t="s">
        <v>114</v>
      </c>
      <c r="D268" s="4" t="s">
        <v>458</v>
      </c>
      <c r="E268" s="4" t="s">
        <v>39</v>
      </c>
      <c r="F268" s="34" t="s">
        <v>280</v>
      </c>
      <c r="G268" s="35">
        <v>7.0000000000000001E-3</v>
      </c>
      <c r="H268" s="3" t="s">
        <v>471</v>
      </c>
      <c r="I268" s="36" t="s">
        <v>1</v>
      </c>
      <c r="J268" s="36" t="s">
        <v>470</v>
      </c>
      <c r="K268" s="36" t="str">
        <f t="shared" ca="1" si="4"/>
        <v>42F2C524-B77C-1212-717A-69731B9E13FC</v>
      </c>
      <c r="L268" s="37"/>
      <c r="M268" s="37" t="s">
        <v>115</v>
      </c>
    </row>
    <row r="269" spans="1:13" ht="15" customHeight="1" x14ac:dyDescent="0.3">
      <c r="A269" s="3" t="s">
        <v>157</v>
      </c>
      <c r="B269" s="4" t="s">
        <v>113</v>
      </c>
      <c r="C269" s="9" t="s">
        <v>114</v>
      </c>
      <c r="D269" s="4" t="s">
        <v>458</v>
      </c>
      <c r="E269" s="4" t="s">
        <v>39</v>
      </c>
      <c r="F269" s="34" t="s">
        <v>282</v>
      </c>
      <c r="G269" s="35">
        <v>1.4E-2</v>
      </c>
      <c r="H269" s="3" t="s">
        <v>471</v>
      </c>
      <c r="I269" s="36" t="s">
        <v>1</v>
      </c>
      <c r="J269" s="36" t="s">
        <v>470</v>
      </c>
      <c r="K269" s="36" t="str">
        <f t="shared" ca="1" si="4"/>
        <v>81FA892B-1CCE-8885-4185-FB8F1BC9EC0B</v>
      </c>
      <c r="L269" s="37"/>
      <c r="M269" s="37" t="s">
        <v>115</v>
      </c>
    </row>
    <row r="270" spans="1:13" ht="15" customHeight="1" x14ac:dyDescent="0.3">
      <c r="A270" s="3" t="s">
        <v>157</v>
      </c>
      <c r="B270" s="4" t="s">
        <v>113</v>
      </c>
      <c r="C270" s="9" t="s">
        <v>114</v>
      </c>
      <c r="D270" s="4" t="s">
        <v>458</v>
      </c>
      <c r="E270" s="4" t="s">
        <v>39</v>
      </c>
      <c r="F270" s="34" t="s">
        <v>284</v>
      </c>
      <c r="G270" s="35">
        <v>1E-3</v>
      </c>
      <c r="H270" s="3" t="s">
        <v>471</v>
      </c>
      <c r="I270" s="36" t="s">
        <v>1</v>
      </c>
      <c r="J270" s="36" t="s">
        <v>470</v>
      </c>
      <c r="K270" s="36" t="str">
        <f t="shared" ca="1" si="4"/>
        <v>CA1F670D-73E1-A63D-E1E3-E60A433CFD7C</v>
      </c>
      <c r="L270" s="37"/>
      <c r="M270" s="37" t="s">
        <v>115</v>
      </c>
    </row>
    <row r="271" spans="1:13" ht="15" customHeight="1" x14ac:dyDescent="0.3">
      <c r="A271" s="3" t="s">
        <v>157</v>
      </c>
      <c r="B271" s="4" t="s">
        <v>113</v>
      </c>
      <c r="C271" s="9" t="s">
        <v>114</v>
      </c>
      <c r="D271" s="4" t="s">
        <v>458</v>
      </c>
      <c r="E271" s="4" t="s">
        <v>39</v>
      </c>
      <c r="F271" s="34" t="s">
        <v>286</v>
      </c>
      <c r="G271" s="35">
        <v>4.0000000000000001E-3</v>
      </c>
      <c r="H271" s="3" t="s">
        <v>471</v>
      </c>
      <c r="I271" s="36" t="s">
        <v>1</v>
      </c>
      <c r="J271" s="36" t="s">
        <v>470</v>
      </c>
      <c r="K271" s="36" t="str">
        <f t="shared" ca="1" si="4"/>
        <v>1E3992FC-FDD9-1C98-C40A-FC95D6D1284A</v>
      </c>
      <c r="L271" s="37"/>
      <c r="M271" s="37" t="s">
        <v>115</v>
      </c>
    </row>
    <row r="272" spans="1:13" ht="15" customHeight="1" x14ac:dyDescent="0.3">
      <c r="A272" s="3" t="s">
        <v>157</v>
      </c>
      <c r="B272" s="4" t="s">
        <v>113</v>
      </c>
      <c r="C272" s="9" t="s">
        <v>114</v>
      </c>
      <c r="D272" s="4" t="s">
        <v>458</v>
      </c>
      <c r="E272" s="4" t="s">
        <v>39</v>
      </c>
      <c r="F272" s="34" t="s">
        <v>288</v>
      </c>
      <c r="G272" s="35">
        <v>1.2E-2</v>
      </c>
      <c r="H272" s="3" t="s">
        <v>471</v>
      </c>
      <c r="I272" s="36" t="s">
        <v>1</v>
      </c>
      <c r="J272" s="36" t="s">
        <v>470</v>
      </c>
      <c r="K272" s="36" t="str">
        <f t="shared" ca="1" si="4"/>
        <v>7321FE5E-E560-D8A6-DE0F-0D82C7C4EA31</v>
      </c>
      <c r="L272" s="37"/>
      <c r="M272" s="37" t="s">
        <v>115</v>
      </c>
    </row>
    <row r="273" spans="1:13" ht="15" customHeight="1" x14ac:dyDescent="0.3">
      <c r="A273" s="3" t="s">
        <v>157</v>
      </c>
      <c r="B273" s="4" t="s">
        <v>113</v>
      </c>
      <c r="C273" s="9" t="s">
        <v>114</v>
      </c>
      <c r="D273" s="4" t="s">
        <v>458</v>
      </c>
      <c r="E273" s="4" t="s">
        <v>39</v>
      </c>
      <c r="F273" s="34" t="s">
        <v>290</v>
      </c>
      <c r="G273" s="35">
        <v>1E-3</v>
      </c>
      <c r="H273" s="3" t="s">
        <v>471</v>
      </c>
      <c r="I273" s="36" t="s">
        <v>1</v>
      </c>
      <c r="J273" s="36" t="s">
        <v>470</v>
      </c>
      <c r="K273" s="36" t="str">
        <f t="shared" ca="1" si="4"/>
        <v>3E4527CE-7549-8E84-122B-885B8DF26A3B</v>
      </c>
      <c r="L273" s="37"/>
      <c r="M273" s="37" t="s">
        <v>115</v>
      </c>
    </row>
    <row r="274" spans="1:13" ht="15" customHeight="1" x14ac:dyDescent="0.3">
      <c r="A274" s="3" t="s">
        <v>157</v>
      </c>
      <c r="B274" s="4" t="s">
        <v>113</v>
      </c>
      <c r="C274" s="9" t="s">
        <v>114</v>
      </c>
      <c r="D274" s="4" t="s">
        <v>458</v>
      </c>
      <c r="E274" s="4" t="s">
        <v>39</v>
      </c>
      <c r="F274" s="34" t="s">
        <v>292</v>
      </c>
      <c r="G274" s="35">
        <v>1E-3</v>
      </c>
      <c r="H274" s="3" t="s">
        <v>471</v>
      </c>
      <c r="I274" s="36" t="s">
        <v>1</v>
      </c>
      <c r="J274" s="36" t="s">
        <v>470</v>
      </c>
      <c r="K274" s="36" t="str">
        <f t="shared" ca="1" si="4"/>
        <v>19EF0A72-BE77-1919-510C-E94CD95FEFDF</v>
      </c>
      <c r="L274" s="37"/>
      <c r="M274" s="37" t="s">
        <v>115</v>
      </c>
    </row>
    <row r="275" spans="1:13" ht="15" customHeight="1" x14ac:dyDescent="0.3">
      <c r="A275" s="3" t="s">
        <v>157</v>
      </c>
      <c r="B275" s="4" t="s">
        <v>113</v>
      </c>
      <c r="C275" s="9" t="s">
        <v>114</v>
      </c>
      <c r="D275" s="4" t="s">
        <v>458</v>
      </c>
      <c r="E275" s="4" t="s">
        <v>39</v>
      </c>
      <c r="F275" s="34" t="s">
        <v>294</v>
      </c>
      <c r="G275" s="35">
        <v>1.2E-2</v>
      </c>
      <c r="H275" s="3" t="s">
        <v>471</v>
      </c>
      <c r="I275" s="36" t="s">
        <v>1</v>
      </c>
      <c r="J275" s="36" t="s">
        <v>470</v>
      </c>
      <c r="K275" s="36" t="str">
        <f t="shared" ca="1" si="4"/>
        <v>19392B08-9CCF-904D-083D-162F6BEE071D</v>
      </c>
      <c r="L275" s="37"/>
      <c r="M275" s="37" t="s">
        <v>115</v>
      </c>
    </row>
    <row r="276" spans="1:13" ht="15" customHeight="1" x14ac:dyDescent="0.3">
      <c r="A276" s="3" t="s">
        <v>157</v>
      </c>
      <c r="B276" s="4" t="s">
        <v>113</v>
      </c>
      <c r="C276" s="9" t="s">
        <v>114</v>
      </c>
      <c r="D276" s="4" t="s">
        <v>458</v>
      </c>
      <c r="E276" s="4" t="s">
        <v>39</v>
      </c>
      <c r="F276" s="34" t="s">
        <v>296</v>
      </c>
      <c r="G276" s="35">
        <v>1E-3</v>
      </c>
      <c r="H276" s="3" t="s">
        <v>471</v>
      </c>
      <c r="I276" s="36" t="s">
        <v>1</v>
      </c>
      <c r="J276" s="36" t="s">
        <v>470</v>
      </c>
      <c r="K276" s="36" t="str">
        <f t="shared" ca="1" si="4"/>
        <v>568D76DE-0D33-BCC7-5B66-176DAE8E9A6F</v>
      </c>
      <c r="L276" s="37"/>
      <c r="M276" s="37" t="s">
        <v>115</v>
      </c>
    </row>
    <row r="277" spans="1:13" ht="15" customHeight="1" x14ac:dyDescent="0.3">
      <c r="A277" s="3" t="s">
        <v>157</v>
      </c>
      <c r="B277" s="4" t="s">
        <v>113</v>
      </c>
      <c r="C277" s="9" t="s">
        <v>114</v>
      </c>
      <c r="D277" s="4" t="s">
        <v>458</v>
      </c>
      <c r="E277" s="4" t="s">
        <v>39</v>
      </c>
      <c r="F277" s="34" t="s">
        <v>298</v>
      </c>
      <c r="G277" s="35">
        <v>8.0000000000000002E-3</v>
      </c>
      <c r="H277" s="3" t="s">
        <v>471</v>
      </c>
      <c r="I277" s="36" t="s">
        <v>1</v>
      </c>
      <c r="J277" s="36" t="s">
        <v>470</v>
      </c>
      <c r="K277" s="36" t="str">
        <f t="shared" ca="1" si="4"/>
        <v>80440C39-61D0-16D0-E7CA-EBC14174263E</v>
      </c>
      <c r="L277" s="37"/>
      <c r="M277" s="37" t="s">
        <v>115</v>
      </c>
    </row>
    <row r="278" spans="1:13" ht="15" customHeight="1" x14ac:dyDescent="0.3">
      <c r="A278" s="3" t="s">
        <v>157</v>
      </c>
      <c r="B278" s="4" t="s">
        <v>113</v>
      </c>
      <c r="C278" s="9" t="s">
        <v>114</v>
      </c>
      <c r="D278" s="4" t="s">
        <v>458</v>
      </c>
      <c r="E278" s="4" t="s">
        <v>39</v>
      </c>
      <c r="F278" s="34" t="s">
        <v>300</v>
      </c>
      <c r="G278" s="35">
        <v>1.2E-2</v>
      </c>
      <c r="H278" s="3" t="s">
        <v>471</v>
      </c>
      <c r="I278" s="36" t="s">
        <v>1</v>
      </c>
      <c r="J278" s="36" t="s">
        <v>470</v>
      </c>
      <c r="K278" s="36" t="str">
        <f t="shared" ca="1" si="4"/>
        <v>7C583C6E-AB98-E4F5-646B-8EB1424B0C28</v>
      </c>
      <c r="L278" s="37"/>
      <c r="M278" s="37" t="s">
        <v>115</v>
      </c>
    </row>
    <row r="279" spans="1:13" ht="15" customHeight="1" x14ac:dyDescent="0.3">
      <c r="A279" s="3" t="s">
        <v>157</v>
      </c>
      <c r="B279" s="4" t="s">
        <v>113</v>
      </c>
      <c r="C279" s="9" t="s">
        <v>114</v>
      </c>
      <c r="D279" s="4" t="s">
        <v>458</v>
      </c>
      <c r="E279" s="4" t="s">
        <v>39</v>
      </c>
      <c r="F279" s="34" t="s">
        <v>302</v>
      </c>
      <c r="G279" s="35">
        <v>1E-3</v>
      </c>
      <c r="H279" s="3" t="s">
        <v>471</v>
      </c>
      <c r="I279" s="36" t="s">
        <v>1</v>
      </c>
      <c r="J279" s="36" t="s">
        <v>470</v>
      </c>
      <c r="K279" s="36" t="str">
        <f t="shared" ca="1" si="4"/>
        <v>0679F3D5-A159-9016-0814-B4AC78F13922</v>
      </c>
      <c r="L279" s="37"/>
      <c r="M279" s="37" t="s">
        <v>115</v>
      </c>
    </row>
    <row r="280" spans="1:13" ht="15" customHeight="1" x14ac:dyDescent="0.3">
      <c r="A280" s="3" t="s">
        <v>157</v>
      </c>
      <c r="B280" s="4" t="s">
        <v>113</v>
      </c>
      <c r="C280" s="9" t="s">
        <v>114</v>
      </c>
      <c r="D280" s="4" t="s">
        <v>458</v>
      </c>
      <c r="E280" s="4" t="s">
        <v>39</v>
      </c>
      <c r="F280" s="34" t="s">
        <v>304</v>
      </c>
      <c r="G280" s="35">
        <v>5.0000000000000001E-4</v>
      </c>
      <c r="H280" s="3" t="s">
        <v>471</v>
      </c>
      <c r="I280" s="36" t="s">
        <v>1</v>
      </c>
      <c r="J280" s="36" t="s">
        <v>470</v>
      </c>
      <c r="K280" s="36" t="str">
        <f t="shared" ca="1" si="4"/>
        <v>7D650329-C761-A011-56E0-FBC7C0EEDC2B</v>
      </c>
      <c r="L280" s="37"/>
      <c r="M280" s="37" t="s">
        <v>115</v>
      </c>
    </row>
    <row r="281" spans="1:13" ht="15" customHeight="1" x14ac:dyDescent="0.3">
      <c r="A281" s="3" t="s">
        <v>157</v>
      </c>
      <c r="B281" s="4" t="s">
        <v>113</v>
      </c>
      <c r="C281" s="9" t="s">
        <v>114</v>
      </c>
      <c r="D281" s="4" t="s">
        <v>458</v>
      </c>
      <c r="E281" s="4" t="s">
        <v>39</v>
      </c>
      <c r="F281" s="34" t="s">
        <v>306</v>
      </c>
      <c r="G281" s="35">
        <v>1E-3</v>
      </c>
      <c r="H281" s="3" t="s">
        <v>471</v>
      </c>
      <c r="I281" s="36" t="s">
        <v>1</v>
      </c>
      <c r="J281" s="36" t="s">
        <v>470</v>
      </c>
      <c r="K281" s="36" t="str">
        <f t="shared" ca="1" si="4"/>
        <v>F5B51A47-7140-F66E-A0C7-CBE7C3388C94</v>
      </c>
      <c r="L281" s="37"/>
      <c r="M281" s="37" t="s">
        <v>115</v>
      </c>
    </row>
    <row r="282" spans="1:13" ht="15" customHeight="1" x14ac:dyDescent="0.3">
      <c r="A282" s="3" t="s">
        <v>157</v>
      </c>
      <c r="B282" s="4" t="s">
        <v>113</v>
      </c>
      <c r="C282" s="9" t="s">
        <v>114</v>
      </c>
      <c r="D282" s="4" t="s">
        <v>458</v>
      </c>
      <c r="E282" s="4" t="s">
        <v>39</v>
      </c>
      <c r="F282" s="34" t="s">
        <v>308</v>
      </c>
      <c r="G282" s="35">
        <v>1.5E-3</v>
      </c>
      <c r="H282" s="3" t="s">
        <v>471</v>
      </c>
      <c r="I282" s="36" t="s">
        <v>1</v>
      </c>
      <c r="J282" s="36" t="s">
        <v>470</v>
      </c>
      <c r="K282" s="36" t="str">
        <f t="shared" ca="1" si="4"/>
        <v>FE9B8D37-3C82-EB08-A162-53EC08DB77B3</v>
      </c>
      <c r="L282" s="37"/>
      <c r="M282" s="37" t="s">
        <v>115</v>
      </c>
    </row>
    <row r="283" spans="1:13" ht="15" customHeight="1" x14ac:dyDescent="0.3">
      <c r="A283" s="3" t="s">
        <v>157</v>
      </c>
      <c r="B283" s="4" t="s">
        <v>113</v>
      </c>
      <c r="C283" s="9" t="s">
        <v>114</v>
      </c>
      <c r="D283" s="4" t="s">
        <v>458</v>
      </c>
      <c r="E283" s="4" t="s">
        <v>39</v>
      </c>
      <c r="F283" s="34" t="s">
        <v>310</v>
      </c>
      <c r="G283" s="35">
        <v>8.0000000000000002E-3</v>
      </c>
      <c r="H283" s="3" t="s">
        <v>471</v>
      </c>
      <c r="I283" s="36" t="s">
        <v>1</v>
      </c>
      <c r="J283" s="36" t="s">
        <v>470</v>
      </c>
      <c r="K283" s="36" t="str">
        <f t="shared" ca="1" si="4"/>
        <v>61339ED2-8445-A103-7238-F9957B48D6AE</v>
      </c>
      <c r="L283" s="37"/>
      <c r="M283" s="37" t="s">
        <v>115</v>
      </c>
    </row>
    <row r="284" spans="1:13" ht="15" customHeight="1" x14ac:dyDescent="0.3">
      <c r="A284" s="3" t="s">
        <v>157</v>
      </c>
      <c r="B284" s="4" t="s">
        <v>113</v>
      </c>
      <c r="C284" s="9" t="s">
        <v>114</v>
      </c>
      <c r="D284" s="4" t="s">
        <v>458</v>
      </c>
      <c r="E284" s="4" t="s">
        <v>39</v>
      </c>
      <c r="F284" s="34" t="s">
        <v>312</v>
      </c>
      <c r="G284" s="35">
        <v>8.0000000000000002E-3</v>
      </c>
      <c r="H284" s="3" t="s">
        <v>471</v>
      </c>
      <c r="I284" s="36" t="s">
        <v>1</v>
      </c>
      <c r="J284" s="36" t="s">
        <v>470</v>
      </c>
      <c r="K284" s="36" t="str">
        <f t="shared" ca="1" si="4"/>
        <v>0A5EA8A6-D983-B2F9-E39A-EFA1504802DF</v>
      </c>
      <c r="L284" s="37"/>
      <c r="M284" s="37" t="s">
        <v>115</v>
      </c>
    </row>
    <row r="285" spans="1:13" ht="15" customHeight="1" x14ac:dyDescent="0.3">
      <c r="A285" s="3" t="s">
        <v>157</v>
      </c>
      <c r="B285" s="4" t="s">
        <v>113</v>
      </c>
      <c r="C285" s="9" t="s">
        <v>114</v>
      </c>
      <c r="D285" s="4" t="s">
        <v>458</v>
      </c>
      <c r="E285" s="4" t="s">
        <v>39</v>
      </c>
      <c r="F285" s="34" t="s">
        <v>314</v>
      </c>
      <c r="G285" s="35">
        <v>1E-3</v>
      </c>
      <c r="H285" s="3" t="s">
        <v>471</v>
      </c>
      <c r="I285" s="36" t="s">
        <v>1</v>
      </c>
      <c r="J285" s="36" t="s">
        <v>470</v>
      </c>
      <c r="K285" s="36" t="str">
        <f t="shared" ca="1" si="4"/>
        <v>242238F1-8FE5-24F5-D792-BE9F10A28B84</v>
      </c>
      <c r="L285" s="37"/>
      <c r="M285" s="37" t="s">
        <v>115</v>
      </c>
    </row>
    <row r="286" spans="1:13" ht="15" customHeight="1" x14ac:dyDescent="0.3">
      <c r="A286" s="3" t="s">
        <v>157</v>
      </c>
      <c r="B286" s="4" t="s">
        <v>113</v>
      </c>
      <c r="C286" s="9" t="s">
        <v>114</v>
      </c>
      <c r="D286" s="4" t="s">
        <v>458</v>
      </c>
      <c r="E286" s="4" t="s">
        <v>39</v>
      </c>
      <c r="F286" s="34" t="s">
        <v>316</v>
      </c>
      <c r="G286" s="35">
        <v>1.6E-2</v>
      </c>
      <c r="H286" s="3" t="s">
        <v>471</v>
      </c>
      <c r="I286" s="36" t="s">
        <v>1</v>
      </c>
      <c r="J286" s="36" t="s">
        <v>470</v>
      </c>
      <c r="K286" s="36" t="str">
        <f t="shared" ca="1" si="4"/>
        <v>BF183796-1E5D-79A5-BF19-179A4C0814C8</v>
      </c>
      <c r="L286" s="37"/>
      <c r="M286" s="37" t="s">
        <v>115</v>
      </c>
    </row>
    <row r="287" spans="1:13" ht="15" customHeight="1" x14ac:dyDescent="0.3">
      <c r="A287" s="3" t="s">
        <v>157</v>
      </c>
      <c r="B287" s="4" t="s">
        <v>113</v>
      </c>
      <c r="C287" s="9" t="s">
        <v>114</v>
      </c>
      <c r="D287" s="4" t="s">
        <v>458</v>
      </c>
      <c r="E287" s="4" t="s">
        <v>39</v>
      </c>
      <c r="F287" s="34" t="s">
        <v>318</v>
      </c>
      <c r="G287" s="35">
        <v>1E-3</v>
      </c>
      <c r="H287" s="3" t="s">
        <v>471</v>
      </c>
      <c r="I287" s="36" t="s">
        <v>1</v>
      </c>
      <c r="J287" s="36" t="s">
        <v>470</v>
      </c>
      <c r="K287" s="36" t="str">
        <f t="shared" ca="1" si="4"/>
        <v>A4C37B82-6A0B-D790-8666-616BBF44A76E</v>
      </c>
      <c r="L287" s="37"/>
      <c r="M287" s="37" t="s">
        <v>115</v>
      </c>
    </row>
    <row r="288" spans="1:13" ht="15" customHeight="1" x14ac:dyDescent="0.3">
      <c r="A288" s="3" t="s">
        <v>157</v>
      </c>
      <c r="B288" s="4" t="s">
        <v>113</v>
      </c>
      <c r="C288" s="9" t="s">
        <v>114</v>
      </c>
      <c r="D288" s="4" t="s">
        <v>458</v>
      </c>
      <c r="E288" s="4" t="s">
        <v>39</v>
      </c>
      <c r="F288" s="34" t="s">
        <v>320</v>
      </c>
      <c r="G288" s="35">
        <v>1E-3</v>
      </c>
      <c r="H288" s="3" t="s">
        <v>471</v>
      </c>
      <c r="I288" s="36" t="s">
        <v>1</v>
      </c>
      <c r="J288" s="36" t="s">
        <v>470</v>
      </c>
      <c r="K288" s="36" t="str">
        <f t="shared" ca="1" si="4"/>
        <v>419B3593-9A29-A6A0-D2A1-72D2E61D5AD4</v>
      </c>
      <c r="L288" s="37"/>
      <c r="M288" s="37" t="s">
        <v>115</v>
      </c>
    </row>
    <row r="289" spans="1:13" ht="15" customHeight="1" x14ac:dyDescent="0.3">
      <c r="A289" s="3" t="s">
        <v>157</v>
      </c>
      <c r="B289" s="4" t="s">
        <v>113</v>
      </c>
      <c r="C289" s="9" t="s">
        <v>114</v>
      </c>
      <c r="D289" s="4" t="s">
        <v>458</v>
      </c>
      <c r="E289" s="4" t="s">
        <v>39</v>
      </c>
      <c r="F289" s="34" t="s">
        <v>322</v>
      </c>
      <c r="G289" s="35">
        <v>1E-3</v>
      </c>
      <c r="H289" s="3" t="s">
        <v>471</v>
      </c>
      <c r="I289" s="36" t="s">
        <v>1</v>
      </c>
      <c r="J289" s="36" t="s">
        <v>470</v>
      </c>
      <c r="K289" s="36" t="str">
        <f t="shared" ca="1" si="4"/>
        <v>3961CB1B-4417-A997-AFAD-B1545C552280</v>
      </c>
      <c r="L289" s="37"/>
      <c r="M289" s="37" t="s">
        <v>115</v>
      </c>
    </row>
    <row r="290" spans="1:13" ht="15" customHeight="1" x14ac:dyDescent="0.3">
      <c r="A290" s="3" t="s">
        <v>157</v>
      </c>
      <c r="B290" s="4" t="s">
        <v>113</v>
      </c>
      <c r="C290" s="9" t="s">
        <v>114</v>
      </c>
      <c r="D290" s="4" t="s">
        <v>458</v>
      </c>
      <c r="E290" s="4" t="s">
        <v>39</v>
      </c>
      <c r="F290" s="34" t="s">
        <v>324</v>
      </c>
      <c r="G290" s="35">
        <v>1E-3</v>
      </c>
      <c r="H290" s="3" t="s">
        <v>471</v>
      </c>
      <c r="I290" s="36" t="s">
        <v>1</v>
      </c>
      <c r="J290" s="36" t="s">
        <v>470</v>
      </c>
      <c r="K290" s="36" t="str">
        <f t="shared" ca="1" si="4"/>
        <v>A6AF1BFC-BCBE-1B6E-888A-4523D1311D58</v>
      </c>
      <c r="L290" s="37"/>
      <c r="M290" s="37" t="s">
        <v>115</v>
      </c>
    </row>
    <row r="291" spans="1:13" ht="15" customHeight="1" x14ac:dyDescent="0.3">
      <c r="A291" s="3" t="s">
        <v>157</v>
      </c>
      <c r="B291" s="4" t="s">
        <v>113</v>
      </c>
      <c r="C291" s="9" t="s">
        <v>114</v>
      </c>
      <c r="D291" s="4" t="s">
        <v>458</v>
      </c>
      <c r="E291" s="4" t="s">
        <v>39</v>
      </c>
      <c r="F291" s="34" t="s">
        <v>326</v>
      </c>
      <c r="G291" s="35">
        <v>2.1999999999999999E-2</v>
      </c>
      <c r="H291" s="3" t="s">
        <v>471</v>
      </c>
      <c r="I291" s="36" t="s">
        <v>1</v>
      </c>
      <c r="J291" s="36" t="s">
        <v>470</v>
      </c>
      <c r="K291" s="36" t="str">
        <f t="shared" ca="1" si="4"/>
        <v>882EB5E4-3ACB-16E8-1093-9FFC20E08FC4</v>
      </c>
      <c r="L291" s="37"/>
      <c r="M291" s="37" t="s">
        <v>115</v>
      </c>
    </row>
    <row r="292" spans="1:13" ht="15" customHeight="1" x14ac:dyDescent="0.3">
      <c r="A292" s="3" t="s">
        <v>157</v>
      </c>
      <c r="B292" s="4" t="s">
        <v>113</v>
      </c>
      <c r="C292" s="9" t="s">
        <v>114</v>
      </c>
      <c r="D292" s="4" t="s">
        <v>458</v>
      </c>
      <c r="E292" s="4" t="s">
        <v>39</v>
      </c>
      <c r="F292" s="34" t="s">
        <v>328</v>
      </c>
      <c r="G292" s="35">
        <v>1E-3</v>
      </c>
      <c r="H292" s="3" t="s">
        <v>471</v>
      </c>
      <c r="I292" s="36" t="s">
        <v>1</v>
      </c>
      <c r="J292" s="36" t="s">
        <v>470</v>
      </c>
      <c r="K292" s="36" t="str">
        <f t="shared" ca="1" si="4"/>
        <v>8AF3B42B-C4A4-84A0-7438-418E40F40DA8</v>
      </c>
      <c r="L292" s="37"/>
      <c r="M292" s="37" t="s">
        <v>115</v>
      </c>
    </row>
    <row r="293" spans="1:13" ht="15" customHeight="1" x14ac:dyDescent="0.3">
      <c r="A293" s="3" t="s">
        <v>157</v>
      </c>
      <c r="B293" s="4" t="s">
        <v>113</v>
      </c>
      <c r="C293" s="9" t="s">
        <v>114</v>
      </c>
      <c r="D293" s="4" t="s">
        <v>458</v>
      </c>
      <c r="E293" s="4" t="s">
        <v>39</v>
      </c>
      <c r="F293" s="34" t="s">
        <v>330</v>
      </c>
      <c r="G293" s="35">
        <v>8.0000000000000002E-3</v>
      </c>
      <c r="H293" s="3" t="s">
        <v>471</v>
      </c>
      <c r="I293" s="36" t="s">
        <v>1</v>
      </c>
      <c r="J293" s="36" t="s">
        <v>470</v>
      </c>
      <c r="K293" s="36" t="str">
        <f t="shared" ca="1" si="4"/>
        <v>889C21F1-2D1D-3E2C-650D-8CECE0062E7E</v>
      </c>
      <c r="L293" s="37"/>
      <c r="M293" s="37" t="s">
        <v>115</v>
      </c>
    </row>
    <row r="294" spans="1:13" ht="15" customHeight="1" x14ac:dyDescent="0.3">
      <c r="A294" s="3" t="s">
        <v>157</v>
      </c>
      <c r="B294" s="4" t="s">
        <v>113</v>
      </c>
      <c r="C294" s="9" t="s">
        <v>114</v>
      </c>
      <c r="D294" s="4" t="s">
        <v>458</v>
      </c>
      <c r="E294" s="4" t="s">
        <v>39</v>
      </c>
      <c r="F294" s="34" t="s">
        <v>332</v>
      </c>
      <c r="G294" s="35">
        <v>1E-3</v>
      </c>
      <c r="H294" s="3" t="s">
        <v>471</v>
      </c>
      <c r="I294" s="36" t="s">
        <v>1</v>
      </c>
      <c r="J294" s="36" t="s">
        <v>470</v>
      </c>
      <c r="K294" s="36" t="str">
        <f t="shared" ca="1" si="4"/>
        <v>0E44C789-67C9-B601-7B35-43EDBA15A60E</v>
      </c>
      <c r="L294" s="37"/>
      <c r="M294" s="37" t="s">
        <v>115</v>
      </c>
    </row>
    <row r="295" spans="1:13" ht="15" customHeight="1" x14ac:dyDescent="0.3">
      <c r="A295" s="3" t="s">
        <v>157</v>
      </c>
      <c r="B295" s="4" t="s">
        <v>113</v>
      </c>
      <c r="C295" s="9" t="s">
        <v>114</v>
      </c>
      <c r="D295" s="4" t="s">
        <v>458</v>
      </c>
      <c r="E295" s="4" t="s">
        <v>39</v>
      </c>
      <c r="F295" s="34" t="s">
        <v>334</v>
      </c>
      <c r="G295" s="35">
        <v>1.6E-2</v>
      </c>
      <c r="H295" s="3" t="s">
        <v>471</v>
      </c>
      <c r="I295" s="36" t="s">
        <v>1</v>
      </c>
      <c r="J295" s="36" t="s">
        <v>470</v>
      </c>
      <c r="K295" s="36" t="str">
        <f t="shared" ca="1" si="4"/>
        <v>165282A6-45AC-57C2-A4BA-09AB097A60C9</v>
      </c>
      <c r="L295" s="37"/>
      <c r="M295" s="37" t="s">
        <v>115</v>
      </c>
    </row>
    <row r="296" spans="1:13" ht="15" customHeight="1" x14ac:dyDescent="0.3">
      <c r="A296" s="3" t="s">
        <v>157</v>
      </c>
      <c r="B296" s="4" t="s">
        <v>113</v>
      </c>
      <c r="C296" s="9" t="s">
        <v>114</v>
      </c>
      <c r="D296" s="4" t="s">
        <v>458</v>
      </c>
      <c r="E296" s="4" t="s">
        <v>39</v>
      </c>
      <c r="F296" s="34" t="s">
        <v>336</v>
      </c>
      <c r="G296" s="35">
        <v>1E-3</v>
      </c>
      <c r="H296" s="3" t="s">
        <v>471</v>
      </c>
      <c r="I296" s="36" t="s">
        <v>1</v>
      </c>
      <c r="J296" s="36" t="s">
        <v>470</v>
      </c>
      <c r="K296" s="36" t="str">
        <f t="shared" ca="1" si="4"/>
        <v>B8163AE8-97F9-7678-D312-006FACFC41FC</v>
      </c>
      <c r="L296" s="37"/>
      <c r="M296" s="37" t="s">
        <v>115</v>
      </c>
    </row>
    <row r="297" spans="1:13" ht="15" customHeight="1" x14ac:dyDescent="0.3">
      <c r="A297" s="3" t="s">
        <v>157</v>
      </c>
      <c r="B297" s="4" t="s">
        <v>113</v>
      </c>
      <c r="C297" s="9" t="s">
        <v>114</v>
      </c>
      <c r="D297" s="4" t="s">
        <v>458</v>
      </c>
      <c r="E297" s="4" t="s">
        <v>39</v>
      </c>
      <c r="F297" s="34" t="s">
        <v>338</v>
      </c>
      <c r="G297" s="35">
        <v>1E-3</v>
      </c>
      <c r="H297" s="3" t="s">
        <v>471</v>
      </c>
      <c r="I297" s="36" t="s">
        <v>1</v>
      </c>
      <c r="J297" s="36" t="s">
        <v>470</v>
      </c>
      <c r="K297" s="36" t="str">
        <f t="shared" ca="1" si="4"/>
        <v>679E11F1-82BE-EC28-7017-3D55C2C3C1CB</v>
      </c>
      <c r="L297" s="37"/>
      <c r="M297" s="37" t="s">
        <v>115</v>
      </c>
    </row>
    <row r="298" spans="1:13" ht="15" customHeight="1" x14ac:dyDescent="0.3">
      <c r="A298" s="3" t="s">
        <v>157</v>
      </c>
      <c r="B298" s="4" t="s">
        <v>113</v>
      </c>
      <c r="C298" s="9" t="s">
        <v>114</v>
      </c>
      <c r="D298" s="4" t="s">
        <v>458</v>
      </c>
      <c r="E298" s="4" t="s">
        <v>39</v>
      </c>
      <c r="F298" s="34" t="s">
        <v>340</v>
      </c>
      <c r="G298" s="35">
        <v>1E-3</v>
      </c>
      <c r="H298" s="3" t="s">
        <v>471</v>
      </c>
      <c r="I298" s="36" t="s">
        <v>1</v>
      </c>
      <c r="J298" s="36" t="s">
        <v>470</v>
      </c>
      <c r="K298" s="36" t="str">
        <f t="shared" ca="1" si="4"/>
        <v>37B78DAA-FC05-389F-8213-5D18A898B67F</v>
      </c>
      <c r="L298" s="37"/>
      <c r="M298" s="37" t="s">
        <v>115</v>
      </c>
    </row>
    <row r="299" spans="1:13" ht="15" customHeight="1" x14ac:dyDescent="0.3">
      <c r="A299" s="3" t="s">
        <v>157</v>
      </c>
      <c r="B299" s="4" t="s">
        <v>113</v>
      </c>
      <c r="C299" s="9" t="s">
        <v>114</v>
      </c>
      <c r="D299" s="4" t="s">
        <v>458</v>
      </c>
      <c r="E299" s="4" t="s">
        <v>39</v>
      </c>
      <c r="F299" s="34" t="s">
        <v>342</v>
      </c>
      <c r="G299" s="35">
        <v>1E-3</v>
      </c>
      <c r="H299" s="3" t="s">
        <v>471</v>
      </c>
      <c r="I299" s="36" t="s">
        <v>1</v>
      </c>
      <c r="J299" s="36" t="s">
        <v>470</v>
      </c>
      <c r="K299" s="36" t="str">
        <f t="shared" ca="1" si="4"/>
        <v>E857BCB0-0ABD-3F2C-4006-10E8B3ACA3D9</v>
      </c>
      <c r="L299" s="37"/>
      <c r="M299" s="37" t="s">
        <v>115</v>
      </c>
    </row>
    <row r="300" spans="1:13" ht="15" customHeight="1" x14ac:dyDescent="0.3">
      <c r="A300" s="3" t="s">
        <v>157</v>
      </c>
      <c r="B300" s="4" t="s">
        <v>113</v>
      </c>
      <c r="C300" s="9" t="s">
        <v>114</v>
      </c>
      <c r="D300" s="4" t="s">
        <v>458</v>
      </c>
      <c r="E300" s="4" t="s">
        <v>39</v>
      </c>
      <c r="F300" s="34" t="s">
        <v>344</v>
      </c>
      <c r="G300" s="35">
        <v>2.1999999999999999E-2</v>
      </c>
      <c r="H300" s="3" t="s">
        <v>471</v>
      </c>
      <c r="I300" s="36" t="s">
        <v>1</v>
      </c>
      <c r="J300" s="36" t="s">
        <v>470</v>
      </c>
      <c r="K300" s="36" t="str">
        <f t="shared" ca="1" si="4"/>
        <v>BE14D6BA-E707-1999-B7D5-B63891636086</v>
      </c>
      <c r="L300" s="37"/>
      <c r="M300" s="37" t="s">
        <v>115</v>
      </c>
    </row>
    <row r="301" spans="1:13" ht="15" customHeight="1" x14ac:dyDescent="0.3">
      <c r="A301" s="3" t="s">
        <v>157</v>
      </c>
      <c r="B301" s="4" t="s">
        <v>113</v>
      </c>
      <c r="C301" s="9" t="s">
        <v>114</v>
      </c>
      <c r="D301" s="4" t="s">
        <v>458</v>
      </c>
      <c r="E301" s="4" t="s">
        <v>39</v>
      </c>
      <c r="F301" s="34" t="s">
        <v>346</v>
      </c>
      <c r="G301" s="35">
        <v>1E-3</v>
      </c>
      <c r="H301" s="3" t="s">
        <v>471</v>
      </c>
      <c r="I301" s="36" t="s">
        <v>1</v>
      </c>
      <c r="J301" s="36" t="s">
        <v>470</v>
      </c>
      <c r="K301" s="36" t="str">
        <f t="shared" ca="1" si="4"/>
        <v>65B3282E-357E-F7F0-2A09-2E33B1FD7D8D</v>
      </c>
      <c r="L301" s="37"/>
      <c r="M301" s="37" t="s">
        <v>115</v>
      </c>
    </row>
    <row r="302" spans="1:13" ht="15" customHeight="1" x14ac:dyDescent="0.3">
      <c r="A302" s="3" t="s">
        <v>157</v>
      </c>
      <c r="B302" s="4" t="s">
        <v>113</v>
      </c>
      <c r="C302" s="9" t="s">
        <v>114</v>
      </c>
      <c r="D302" s="4" t="s">
        <v>458</v>
      </c>
      <c r="E302" s="4" t="s">
        <v>39</v>
      </c>
      <c r="F302" s="34" t="s">
        <v>348</v>
      </c>
      <c r="G302" s="35">
        <v>1.7999999999999999E-2</v>
      </c>
      <c r="H302" s="3" t="s">
        <v>471</v>
      </c>
      <c r="I302" s="36" t="s">
        <v>1</v>
      </c>
      <c r="J302" s="36" t="s">
        <v>470</v>
      </c>
      <c r="K302" s="36" t="str">
        <f t="shared" ca="1" si="4"/>
        <v>3C5E4B4B-E460-CE1D-8D5B-FD57C58D4A04</v>
      </c>
      <c r="L302" s="37"/>
      <c r="M302" s="37" t="s">
        <v>115</v>
      </c>
    </row>
    <row r="303" spans="1:13" ht="15" customHeight="1" x14ac:dyDescent="0.3">
      <c r="A303" s="3" t="s">
        <v>157</v>
      </c>
      <c r="B303" s="4" t="s">
        <v>113</v>
      </c>
      <c r="C303" s="9" t="s">
        <v>114</v>
      </c>
      <c r="D303" s="4" t="s">
        <v>458</v>
      </c>
      <c r="E303" s="4" t="s">
        <v>39</v>
      </c>
      <c r="F303" s="34" t="s">
        <v>350</v>
      </c>
      <c r="G303" s="35">
        <v>8.0000000000000002E-3</v>
      </c>
      <c r="H303" s="3" t="s">
        <v>471</v>
      </c>
      <c r="I303" s="36" t="s">
        <v>1</v>
      </c>
      <c r="J303" s="36" t="s">
        <v>470</v>
      </c>
      <c r="K303" s="36" t="str">
        <f t="shared" ca="1" si="4"/>
        <v>062FD7DC-3CD1-61B9-B125-E0753E58F427</v>
      </c>
      <c r="L303" s="37"/>
      <c r="M303" s="37" t="s">
        <v>115</v>
      </c>
    </row>
    <row r="304" spans="1:13" ht="15" customHeight="1" x14ac:dyDescent="0.3">
      <c r="A304" s="3" t="s">
        <v>157</v>
      </c>
      <c r="B304" s="4" t="s">
        <v>113</v>
      </c>
      <c r="C304" s="9" t="s">
        <v>114</v>
      </c>
      <c r="D304" s="4" t="s">
        <v>458</v>
      </c>
      <c r="E304" s="4" t="s">
        <v>39</v>
      </c>
      <c r="F304" s="34" t="s">
        <v>352</v>
      </c>
      <c r="G304" s="35">
        <v>1E-3</v>
      </c>
      <c r="H304" s="3" t="s">
        <v>471</v>
      </c>
      <c r="I304" s="36" t="s">
        <v>1</v>
      </c>
      <c r="J304" s="36" t="s">
        <v>470</v>
      </c>
      <c r="K304" s="36" t="str">
        <f t="shared" ca="1" si="4"/>
        <v>504E69C7-321F-9D23-C5CB-F18F1E378D7E</v>
      </c>
      <c r="L304" s="37"/>
      <c r="M304" s="37" t="s">
        <v>115</v>
      </c>
    </row>
    <row r="305" spans="1:13" ht="15" customHeight="1" x14ac:dyDescent="0.3">
      <c r="A305" s="3" t="s">
        <v>157</v>
      </c>
      <c r="B305" s="4" t="s">
        <v>113</v>
      </c>
      <c r="C305" s="9" t="s">
        <v>114</v>
      </c>
      <c r="D305" s="4" t="s">
        <v>458</v>
      </c>
      <c r="E305" s="4" t="s">
        <v>39</v>
      </c>
      <c r="F305" s="34" t="s">
        <v>354</v>
      </c>
      <c r="G305" s="35">
        <v>1.6E-2</v>
      </c>
      <c r="H305" s="3" t="s">
        <v>471</v>
      </c>
      <c r="I305" s="36" t="s">
        <v>1</v>
      </c>
      <c r="J305" s="36" t="s">
        <v>470</v>
      </c>
      <c r="K305" s="36" t="str">
        <f t="shared" ca="1" si="4"/>
        <v>26F33DD7-D66F-99B2-811E-535B5BA8416E</v>
      </c>
      <c r="L305" s="37"/>
      <c r="M305" s="37" t="s">
        <v>115</v>
      </c>
    </row>
    <row r="306" spans="1:13" ht="15" customHeight="1" x14ac:dyDescent="0.3">
      <c r="A306" s="3" t="s">
        <v>157</v>
      </c>
      <c r="B306" s="4" t="s">
        <v>113</v>
      </c>
      <c r="C306" s="9" t="s">
        <v>114</v>
      </c>
      <c r="D306" s="4" t="s">
        <v>458</v>
      </c>
      <c r="E306" s="4" t="s">
        <v>39</v>
      </c>
      <c r="F306" s="34" t="s">
        <v>356</v>
      </c>
      <c r="G306" s="35">
        <v>1E-3</v>
      </c>
      <c r="H306" s="3" t="s">
        <v>471</v>
      </c>
      <c r="I306" s="36" t="s">
        <v>1</v>
      </c>
      <c r="J306" s="36" t="s">
        <v>470</v>
      </c>
      <c r="K306" s="36" t="str">
        <f t="shared" ca="1" si="4"/>
        <v>6031EBCE-A205-A1B6-E54F-D4F5C8D789A5</v>
      </c>
      <c r="L306" s="37"/>
      <c r="M306" s="37" t="s">
        <v>115</v>
      </c>
    </row>
    <row r="307" spans="1:13" ht="15" customHeight="1" x14ac:dyDescent="0.3">
      <c r="A307" s="3" t="s">
        <v>157</v>
      </c>
      <c r="B307" s="4" t="s">
        <v>113</v>
      </c>
      <c r="C307" s="9" t="s">
        <v>114</v>
      </c>
      <c r="D307" s="4" t="s">
        <v>458</v>
      </c>
      <c r="E307" s="4" t="s">
        <v>39</v>
      </c>
      <c r="F307" s="34" t="s">
        <v>358</v>
      </c>
      <c r="G307" s="35">
        <v>1E-3</v>
      </c>
      <c r="H307" s="3" t="s">
        <v>471</v>
      </c>
      <c r="I307" s="36" t="s">
        <v>1</v>
      </c>
      <c r="J307" s="36" t="s">
        <v>470</v>
      </c>
      <c r="K307" s="36" t="str">
        <f t="shared" ca="1" si="4"/>
        <v>EB4BC7C8-4B71-8D44-32E7-109765E15067</v>
      </c>
      <c r="L307" s="37"/>
      <c r="M307" s="37" t="s">
        <v>115</v>
      </c>
    </row>
    <row r="308" spans="1:13" ht="15" customHeight="1" x14ac:dyDescent="0.3">
      <c r="A308" s="3" t="s">
        <v>157</v>
      </c>
      <c r="B308" s="4" t="s">
        <v>113</v>
      </c>
      <c r="C308" s="9" t="s">
        <v>114</v>
      </c>
      <c r="D308" s="4" t="s">
        <v>458</v>
      </c>
      <c r="E308" s="4" t="s">
        <v>39</v>
      </c>
      <c r="F308" s="34" t="s">
        <v>360</v>
      </c>
      <c r="G308" s="35">
        <v>1E-3</v>
      </c>
      <c r="H308" s="3" t="s">
        <v>471</v>
      </c>
      <c r="I308" s="36" t="s">
        <v>1</v>
      </c>
      <c r="J308" s="36" t="s">
        <v>470</v>
      </c>
      <c r="K308" s="36" t="str">
        <f t="shared" ca="1" si="4"/>
        <v>40FC5C9A-FE19-FBDF-22D0-BC3A2B2A144F</v>
      </c>
      <c r="L308" s="37"/>
      <c r="M308" s="37" t="s">
        <v>115</v>
      </c>
    </row>
    <row r="309" spans="1:13" ht="15" customHeight="1" x14ac:dyDescent="0.3">
      <c r="A309" s="3" t="s">
        <v>157</v>
      </c>
      <c r="B309" s="4" t="s">
        <v>113</v>
      </c>
      <c r="C309" s="9" t="s">
        <v>114</v>
      </c>
      <c r="D309" s="4" t="s">
        <v>458</v>
      </c>
      <c r="E309" s="4" t="s">
        <v>39</v>
      </c>
      <c r="F309" s="34" t="s">
        <v>362</v>
      </c>
      <c r="G309" s="35">
        <v>1E-3</v>
      </c>
      <c r="H309" s="3" t="s">
        <v>471</v>
      </c>
      <c r="I309" s="36" t="s">
        <v>1</v>
      </c>
      <c r="J309" s="36" t="s">
        <v>470</v>
      </c>
      <c r="K309" s="36" t="str">
        <f t="shared" ca="1" si="4"/>
        <v>B08974A1-D659-85D7-FC50-6DCF8A884894</v>
      </c>
      <c r="L309" s="37"/>
      <c r="M309" s="37" t="s">
        <v>115</v>
      </c>
    </row>
    <row r="310" spans="1:13" ht="15" customHeight="1" x14ac:dyDescent="0.3">
      <c r="A310" s="3" t="s">
        <v>157</v>
      </c>
      <c r="B310" s="4" t="s">
        <v>113</v>
      </c>
      <c r="C310" s="9" t="s">
        <v>114</v>
      </c>
      <c r="D310" s="4" t="s">
        <v>458</v>
      </c>
      <c r="E310" s="4" t="s">
        <v>39</v>
      </c>
      <c r="F310" s="34" t="s">
        <v>364</v>
      </c>
      <c r="G310" s="35">
        <v>2.1999999999999999E-2</v>
      </c>
      <c r="H310" s="3" t="s">
        <v>471</v>
      </c>
      <c r="I310" s="36" t="s">
        <v>1</v>
      </c>
      <c r="J310" s="36" t="s">
        <v>470</v>
      </c>
      <c r="K310" s="36" t="str">
        <f t="shared" ca="1" si="4"/>
        <v>C2E576B9-3315-6434-4FD1-3C442EC48E47</v>
      </c>
      <c r="L310" s="37"/>
      <c r="M310" s="37" t="s">
        <v>115</v>
      </c>
    </row>
    <row r="311" spans="1:13" ht="15" customHeight="1" x14ac:dyDescent="0.3">
      <c r="A311" s="3" t="s">
        <v>157</v>
      </c>
      <c r="B311" s="4" t="s">
        <v>113</v>
      </c>
      <c r="C311" s="9" t="s">
        <v>114</v>
      </c>
      <c r="D311" s="4" t="s">
        <v>458</v>
      </c>
      <c r="E311" s="4" t="s">
        <v>39</v>
      </c>
      <c r="F311" s="34" t="s">
        <v>366</v>
      </c>
      <c r="G311" s="35">
        <v>1E-3</v>
      </c>
      <c r="H311" s="3" t="s">
        <v>471</v>
      </c>
      <c r="I311" s="36" t="s">
        <v>1</v>
      </c>
      <c r="J311" s="36" t="s">
        <v>470</v>
      </c>
      <c r="K311" s="36" t="str">
        <f t="shared" ca="1" si="4"/>
        <v>91B85936-A314-D634-B478-399D7FCE2655</v>
      </c>
      <c r="L311" s="37"/>
      <c r="M311" s="37" t="s">
        <v>115</v>
      </c>
    </row>
    <row r="312" spans="1:13" ht="15" customHeight="1" x14ac:dyDescent="0.3">
      <c r="A312" s="3" t="s">
        <v>157</v>
      </c>
      <c r="B312" s="4" t="s">
        <v>113</v>
      </c>
      <c r="C312" s="9" t="s">
        <v>114</v>
      </c>
      <c r="D312" s="4" t="s">
        <v>458</v>
      </c>
      <c r="E312" s="4" t="s">
        <v>39</v>
      </c>
      <c r="F312" s="34" t="s">
        <v>368</v>
      </c>
      <c r="G312" s="35">
        <v>1E-3</v>
      </c>
      <c r="H312" s="3" t="s">
        <v>471</v>
      </c>
      <c r="I312" s="36" t="s">
        <v>1</v>
      </c>
      <c r="J312" s="36" t="s">
        <v>470</v>
      </c>
      <c r="K312" s="36" t="str">
        <f t="shared" ca="1" si="4"/>
        <v>C5770164-5A79-826C-56C9-1F298AB10784</v>
      </c>
      <c r="L312" s="37"/>
      <c r="M312" s="37" t="s">
        <v>115</v>
      </c>
    </row>
    <row r="313" spans="1:13" ht="15" customHeight="1" x14ac:dyDescent="0.3">
      <c r="A313" s="3" t="s">
        <v>157</v>
      </c>
      <c r="B313" s="4" t="s">
        <v>113</v>
      </c>
      <c r="C313" s="9" t="s">
        <v>114</v>
      </c>
      <c r="D313" s="4" t="s">
        <v>458</v>
      </c>
      <c r="E313" s="4" t="s">
        <v>39</v>
      </c>
      <c r="F313" s="34" t="s">
        <v>370</v>
      </c>
      <c r="G313" s="35">
        <v>0.02</v>
      </c>
      <c r="H313" s="3" t="s">
        <v>471</v>
      </c>
      <c r="I313" s="36" t="s">
        <v>1</v>
      </c>
      <c r="J313" s="36" t="s">
        <v>470</v>
      </c>
      <c r="K313" s="36" t="str">
        <f t="shared" ca="1" si="4"/>
        <v>0E976FD0-86BA-4F35-D6E4-A3A9C0702A7C</v>
      </c>
      <c r="L313" s="37"/>
      <c r="M313" s="37" t="s">
        <v>115</v>
      </c>
    </row>
    <row r="314" spans="1:13" ht="15" customHeight="1" x14ac:dyDescent="0.3">
      <c r="A314" s="3" t="s">
        <v>157</v>
      </c>
      <c r="B314" s="4" t="s">
        <v>113</v>
      </c>
      <c r="C314" s="9" t="s">
        <v>114</v>
      </c>
      <c r="D314" s="4" t="s">
        <v>458</v>
      </c>
      <c r="E314" s="4" t="s">
        <v>39</v>
      </c>
      <c r="F314" s="34" t="s">
        <v>372</v>
      </c>
      <c r="G314" s="35">
        <v>1.7999999999999999E-2</v>
      </c>
      <c r="H314" s="3" t="s">
        <v>471</v>
      </c>
      <c r="I314" s="36" t="s">
        <v>1</v>
      </c>
      <c r="J314" s="36" t="s">
        <v>470</v>
      </c>
      <c r="K314" s="36" t="str">
        <f t="shared" ca="1" si="4"/>
        <v>641F374B-B8E1-7B78-0DEF-8388302718D2</v>
      </c>
      <c r="L314" s="37"/>
      <c r="M314" s="37" t="s">
        <v>115</v>
      </c>
    </row>
    <row r="315" spans="1:13" ht="15" customHeight="1" x14ac:dyDescent="0.3">
      <c r="A315" s="3" t="s">
        <v>157</v>
      </c>
      <c r="B315" s="4" t="s">
        <v>113</v>
      </c>
      <c r="C315" s="9" t="s">
        <v>114</v>
      </c>
      <c r="D315" s="4" t="s">
        <v>458</v>
      </c>
      <c r="E315" s="4" t="s">
        <v>39</v>
      </c>
      <c r="F315" s="34" t="s">
        <v>250</v>
      </c>
      <c r="G315" s="35">
        <v>0.12</v>
      </c>
      <c r="H315" s="3" t="s">
        <v>471</v>
      </c>
      <c r="I315" s="36" t="s">
        <v>1</v>
      </c>
      <c r="J315" s="36" t="s">
        <v>470</v>
      </c>
      <c r="K315" s="36" t="str">
        <f t="shared" ca="1" si="4"/>
        <v>C1AFB6B7-EB6E-A90E-15C9-9FBDAE320854</v>
      </c>
      <c r="L315" s="37"/>
      <c r="M315" s="37" t="s">
        <v>115</v>
      </c>
    </row>
    <row r="316" spans="1:13" ht="15" customHeight="1" x14ac:dyDescent="0.3">
      <c r="A316" s="3" t="s">
        <v>157</v>
      </c>
      <c r="B316" s="4" t="s">
        <v>113</v>
      </c>
      <c r="C316" s="9" t="s">
        <v>114</v>
      </c>
      <c r="D316" s="4" t="s">
        <v>458</v>
      </c>
      <c r="E316" s="4" t="s">
        <v>39</v>
      </c>
      <c r="F316" s="38" t="s">
        <v>375</v>
      </c>
      <c r="G316" s="39">
        <v>0.12</v>
      </c>
      <c r="H316" s="3" t="s">
        <v>471</v>
      </c>
      <c r="I316" s="36" t="s">
        <v>1</v>
      </c>
      <c r="J316" s="36" t="s">
        <v>470</v>
      </c>
      <c r="K316" s="36" t="str">
        <f t="shared" ca="1" si="4"/>
        <v>C1C7D91E-444E-7B59-10F3-2F497B456104</v>
      </c>
      <c r="L316" s="37"/>
      <c r="M316" s="37" t="s">
        <v>115</v>
      </c>
    </row>
    <row r="317" spans="1:13" ht="15" customHeight="1" x14ac:dyDescent="0.3">
      <c r="A317" s="3" t="s">
        <v>166</v>
      </c>
      <c r="B317" s="4" t="s">
        <v>113</v>
      </c>
      <c r="C317" s="9" t="s">
        <v>114</v>
      </c>
      <c r="D317" s="4" t="s">
        <v>458</v>
      </c>
      <c r="E317" s="4" t="s">
        <v>39</v>
      </c>
      <c r="F317" s="34" t="s">
        <v>251</v>
      </c>
      <c r="G317" s="35">
        <v>0.85920000000000007</v>
      </c>
      <c r="H317" s="3" t="s">
        <v>472</v>
      </c>
      <c r="I317" s="36" t="s">
        <v>1</v>
      </c>
      <c r="J317" s="36" t="s">
        <v>470</v>
      </c>
      <c r="K317" s="36" t="str">
        <f t="shared" ca="1" si="4"/>
        <v>57BF726A-018C-9E55-1A3A-68DCEE7FCA5D</v>
      </c>
      <c r="L317" s="37"/>
      <c r="M317" s="37" t="s">
        <v>115</v>
      </c>
    </row>
    <row r="318" spans="1:13" ht="15" customHeight="1" x14ac:dyDescent="0.3">
      <c r="A318" s="3" t="s">
        <v>166</v>
      </c>
      <c r="B318" s="4" t="s">
        <v>113</v>
      </c>
      <c r="C318" s="9" t="s">
        <v>114</v>
      </c>
      <c r="D318" s="4" t="s">
        <v>458</v>
      </c>
      <c r="E318" s="4" t="s">
        <v>39</v>
      </c>
      <c r="F318" s="34" t="s">
        <v>254</v>
      </c>
      <c r="G318" s="35">
        <v>0.91200000000000003</v>
      </c>
      <c r="H318" s="3" t="s">
        <v>472</v>
      </c>
      <c r="I318" s="36" t="s">
        <v>1</v>
      </c>
      <c r="J318" s="36" t="s">
        <v>470</v>
      </c>
      <c r="K318" s="36" t="str">
        <f t="shared" ca="1" si="4"/>
        <v>985AB2CC-4DFD-EA04-76DE-516C6C1C6CE3</v>
      </c>
      <c r="L318" s="37"/>
      <c r="M318" s="37" t="s">
        <v>115</v>
      </c>
    </row>
    <row r="319" spans="1:13" ht="15" customHeight="1" x14ac:dyDescent="0.3">
      <c r="A319" s="3" t="s">
        <v>166</v>
      </c>
      <c r="B319" s="4" t="s">
        <v>113</v>
      </c>
      <c r="C319" s="9" t="s">
        <v>114</v>
      </c>
      <c r="D319" s="4" t="s">
        <v>458</v>
      </c>
      <c r="E319" s="4" t="s">
        <v>39</v>
      </c>
      <c r="F319" s="34" t="s">
        <v>256</v>
      </c>
      <c r="G319" s="35">
        <v>3.42</v>
      </c>
      <c r="H319" s="3" t="s">
        <v>472</v>
      </c>
      <c r="I319" s="36" t="s">
        <v>1</v>
      </c>
      <c r="J319" s="36" t="s">
        <v>470</v>
      </c>
      <c r="K319" s="36" t="str">
        <f t="shared" ca="1" si="4"/>
        <v>B47BBB78-4BB2-22D3-A088-EE1A2273C666</v>
      </c>
      <c r="L319" s="37"/>
      <c r="M319" s="37" t="s">
        <v>115</v>
      </c>
    </row>
    <row r="320" spans="1:13" ht="15" customHeight="1" x14ac:dyDescent="0.3">
      <c r="A320" s="3" t="s">
        <v>166</v>
      </c>
      <c r="B320" s="4" t="s">
        <v>113</v>
      </c>
      <c r="C320" s="9" t="s">
        <v>114</v>
      </c>
      <c r="D320" s="4" t="s">
        <v>458</v>
      </c>
      <c r="E320" s="4" t="s">
        <v>39</v>
      </c>
      <c r="F320" s="34" t="s">
        <v>258</v>
      </c>
      <c r="G320" s="35">
        <v>5.56</v>
      </c>
      <c r="H320" s="3" t="s">
        <v>472</v>
      </c>
      <c r="I320" s="36" t="s">
        <v>1</v>
      </c>
      <c r="J320" s="36" t="s">
        <v>470</v>
      </c>
      <c r="K320" s="36" t="str">
        <f t="shared" ca="1" si="4"/>
        <v>8A3B1093-12FB-DC9C-ABD4-EF0EDF940FD5</v>
      </c>
      <c r="L320" s="37"/>
      <c r="M320" s="37" t="s">
        <v>115</v>
      </c>
    </row>
    <row r="321" spans="1:13" ht="15" customHeight="1" x14ac:dyDescent="0.3">
      <c r="A321" s="3" t="s">
        <v>166</v>
      </c>
      <c r="B321" s="4" t="s">
        <v>113</v>
      </c>
      <c r="C321" s="9" t="s">
        <v>114</v>
      </c>
      <c r="D321" s="4" t="s">
        <v>458</v>
      </c>
      <c r="E321" s="4" t="s">
        <v>39</v>
      </c>
      <c r="F321" s="34" t="s">
        <v>260</v>
      </c>
      <c r="G321" s="35">
        <v>1.1814</v>
      </c>
      <c r="H321" s="3" t="s">
        <v>472</v>
      </c>
      <c r="I321" s="36" t="s">
        <v>1</v>
      </c>
      <c r="J321" s="36" t="s">
        <v>470</v>
      </c>
      <c r="K321" s="36" t="str">
        <f t="shared" ca="1" si="4"/>
        <v>DFCFE36E-66DF-73A8-4488-F1E80306B786</v>
      </c>
      <c r="L321" s="37"/>
      <c r="M321" s="37" t="s">
        <v>115</v>
      </c>
    </row>
    <row r="322" spans="1:13" ht="15" customHeight="1" x14ac:dyDescent="0.3">
      <c r="A322" s="3" t="s">
        <v>166</v>
      </c>
      <c r="B322" s="4" t="s">
        <v>113</v>
      </c>
      <c r="C322" s="9" t="s">
        <v>114</v>
      </c>
      <c r="D322" s="4" t="s">
        <v>458</v>
      </c>
      <c r="E322" s="4" t="s">
        <v>39</v>
      </c>
      <c r="F322" s="34" t="s">
        <v>262</v>
      </c>
      <c r="G322" s="35">
        <v>0.37590000000000001</v>
      </c>
      <c r="H322" s="3" t="s">
        <v>472</v>
      </c>
      <c r="I322" s="36" t="s">
        <v>1</v>
      </c>
      <c r="J322" s="36" t="s">
        <v>470</v>
      </c>
      <c r="K322" s="36" t="str">
        <f t="shared" ref="K322:K385" ca="1" si="5">_GuidQuasiHexGenerator</f>
        <v>2F188BD5-62FE-5488-C95B-64E1481C883C</v>
      </c>
      <c r="L322" s="37"/>
      <c r="M322" s="37" t="s">
        <v>115</v>
      </c>
    </row>
    <row r="323" spans="1:13" ht="15" customHeight="1" x14ac:dyDescent="0.3">
      <c r="A323" s="3" t="s">
        <v>166</v>
      </c>
      <c r="B323" s="4" t="s">
        <v>113</v>
      </c>
      <c r="C323" s="9" t="s">
        <v>114</v>
      </c>
      <c r="D323" s="4" t="s">
        <v>458</v>
      </c>
      <c r="E323" s="4" t="s">
        <v>39</v>
      </c>
      <c r="F323" s="34" t="s">
        <v>264</v>
      </c>
      <c r="G323" s="35">
        <v>0.75180000000000002</v>
      </c>
      <c r="H323" s="3" t="s">
        <v>472</v>
      </c>
      <c r="I323" s="36" t="s">
        <v>1</v>
      </c>
      <c r="J323" s="36" t="s">
        <v>470</v>
      </c>
      <c r="K323" s="36" t="str">
        <f t="shared" ca="1" si="5"/>
        <v>E5AFF142-AE08-58B8-E47A-806F5A48F4FF</v>
      </c>
      <c r="L323" s="37"/>
      <c r="M323" s="37" t="s">
        <v>115</v>
      </c>
    </row>
    <row r="324" spans="1:13" ht="15" customHeight="1" x14ac:dyDescent="0.3">
      <c r="A324" s="3" t="s">
        <v>166</v>
      </c>
      <c r="B324" s="4" t="s">
        <v>113</v>
      </c>
      <c r="C324" s="9" t="s">
        <v>114</v>
      </c>
      <c r="D324" s="4" t="s">
        <v>458</v>
      </c>
      <c r="E324" s="4" t="s">
        <v>39</v>
      </c>
      <c r="F324" s="34" t="s">
        <v>266</v>
      </c>
      <c r="G324" s="35">
        <v>0.41255999999999998</v>
      </c>
      <c r="H324" s="3" t="s">
        <v>472</v>
      </c>
      <c r="I324" s="36" t="s">
        <v>1</v>
      </c>
      <c r="J324" s="36" t="s">
        <v>470</v>
      </c>
      <c r="K324" s="36" t="str">
        <f t="shared" ca="1" si="5"/>
        <v>C2220ED6-0076-FDEB-CE2F-C859932AA5EA</v>
      </c>
      <c r="L324" s="37"/>
      <c r="M324" s="37" t="s">
        <v>115</v>
      </c>
    </row>
    <row r="325" spans="1:13" ht="15" customHeight="1" x14ac:dyDescent="0.3">
      <c r="A325" s="3" t="s">
        <v>166</v>
      </c>
      <c r="B325" s="4" t="s">
        <v>113</v>
      </c>
      <c r="C325" s="9" t="s">
        <v>114</v>
      </c>
      <c r="D325" s="4" t="s">
        <v>458</v>
      </c>
      <c r="E325" s="4" t="s">
        <v>39</v>
      </c>
      <c r="F325" s="34" t="s">
        <v>268</v>
      </c>
      <c r="G325" s="35">
        <v>0.35639999999999999</v>
      </c>
      <c r="H325" s="3" t="s">
        <v>472</v>
      </c>
      <c r="I325" s="36" t="s">
        <v>1</v>
      </c>
      <c r="J325" s="36" t="s">
        <v>470</v>
      </c>
      <c r="K325" s="36" t="str">
        <f t="shared" ca="1" si="5"/>
        <v>B66A3169-7680-D721-1FE2-69B3BBED7B0A</v>
      </c>
      <c r="L325" s="37"/>
      <c r="M325" s="37" t="s">
        <v>115</v>
      </c>
    </row>
    <row r="326" spans="1:13" ht="15" customHeight="1" x14ac:dyDescent="0.3">
      <c r="A326" s="3" t="s">
        <v>166</v>
      </c>
      <c r="B326" s="4" t="s">
        <v>113</v>
      </c>
      <c r="C326" s="9" t="s">
        <v>114</v>
      </c>
      <c r="D326" s="4" t="s">
        <v>458</v>
      </c>
      <c r="E326" s="4" t="s">
        <v>39</v>
      </c>
      <c r="F326" s="34" t="s">
        <v>270</v>
      </c>
      <c r="G326" s="35">
        <v>0.23760000000000001</v>
      </c>
      <c r="H326" s="3" t="s">
        <v>472</v>
      </c>
      <c r="I326" s="36" t="s">
        <v>1</v>
      </c>
      <c r="J326" s="36" t="s">
        <v>470</v>
      </c>
      <c r="K326" s="36" t="str">
        <f t="shared" ca="1" si="5"/>
        <v>2AE4C75D-A016-FE83-8206-8EC4EE7F35A1</v>
      </c>
      <c r="L326" s="37"/>
      <c r="M326" s="37" t="s">
        <v>115</v>
      </c>
    </row>
    <row r="327" spans="1:13" ht="15" customHeight="1" x14ac:dyDescent="0.3">
      <c r="A327" s="3" t="s">
        <v>166</v>
      </c>
      <c r="B327" s="4" t="s">
        <v>113</v>
      </c>
      <c r="C327" s="9" t="s">
        <v>114</v>
      </c>
      <c r="D327" s="4" t="s">
        <v>458</v>
      </c>
      <c r="E327" s="4" t="s">
        <v>39</v>
      </c>
      <c r="F327" s="34" t="s">
        <v>272</v>
      </c>
      <c r="G327" s="35">
        <v>0.60599999999999998</v>
      </c>
      <c r="H327" s="3" t="s">
        <v>472</v>
      </c>
      <c r="I327" s="36" t="s">
        <v>1</v>
      </c>
      <c r="J327" s="36" t="s">
        <v>470</v>
      </c>
      <c r="K327" s="36" t="str">
        <f t="shared" ca="1" si="5"/>
        <v>3A5F4C36-895D-707E-B6BD-0CD811828E94</v>
      </c>
      <c r="L327" s="37"/>
      <c r="M327" s="37" t="s">
        <v>115</v>
      </c>
    </row>
    <row r="328" spans="1:13" ht="15" customHeight="1" x14ac:dyDescent="0.3">
      <c r="A328" s="3" t="s">
        <v>166</v>
      </c>
      <c r="B328" s="4" t="s">
        <v>113</v>
      </c>
      <c r="C328" s="9" t="s">
        <v>114</v>
      </c>
      <c r="D328" s="4" t="s">
        <v>458</v>
      </c>
      <c r="E328" s="4" t="s">
        <v>39</v>
      </c>
      <c r="F328" s="34" t="s">
        <v>274</v>
      </c>
      <c r="G328" s="35">
        <v>0.1016</v>
      </c>
      <c r="H328" s="3" t="s">
        <v>472</v>
      </c>
      <c r="I328" s="36" t="s">
        <v>1</v>
      </c>
      <c r="J328" s="36" t="s">
        <v>470</v>
      </c>
      <c r="K328" s="36" t="str">
        <f t="shared" ca="1" si="5"/>
        <v>A905F628-225E-2C79-1020-BD780F008AFF</v>
      </c>
      <c r="L328" s="37"/>
      <c r="M328" s="37" t="s">
        <v>115</v>
      </c>
    </row>
    <row r="329" spans="1:13" ht="15" customHeight="1" x14ac:dyDescent="0.3">
      <c r="A329" s="3" t="s">
        <v>166</v>
      </c>
      <c r="B329" s="4" t="s">
        <v>113</v>
      </c>
      <c r="C329" s="9" t="s">
        <v>114</v>
      </c>
      <c r="D329" s="4" t="s">
        <v>458</v>
      </c>
      <c r="E329" s="4" t="s">
        <v>39</v>
      </c>
      <c r="F329" s="34" t="s">
        <v>276</v>
      </c>
      <c r="G329" s="35">
        <v>9.6768000000000007E-2</v>
      </c>
      <c r="H329" s="3" t="s">
        <v>472</v>
      </c>
      <c r="I329" s="36" t="s">
        <v>1</v>
      </c>
      <c r="J329" s="36" t="s">
        <v>470</v>
      </c>
      <c r="K329" s="36" t="str">
        <f t="shared" ca="1" si="5"/>
        <v>0E8D5CD6-4650-2CFD-1C0E-3D61FD6E7ED3</v>
      </c>
      <c r="L329" s="37"/>
      <c r="M329" s="37" t="s">
        <v>115</v>
      </c>
    </row>
    <row r="330" spans="1:13" ht="15" customHeight="1" x14ac:dyDescent="0.3">
      <c r="A330" s="3" t="s">
        <v>166</v>
      </c>
      <c r="B330" s="4" t="s">
        <v>113</v>
      </c>
      <c r="C330" s="9" t="s">
        <v>114</v>
      </c>
      <c r="D330" s="4" t="s">
        <v>458</v>
      </c>
      <c r="E330" s="4" t="s">
        <v>39</v>
      </c>
      <c r="F330" s="34" t="s">
        <v>278</v>
      </c>
      <c r="G330" s="35">
        <v>0.27939999999999998</v>
      </c>
      <c r="H330" s="3" t="s">
        <v>472</v>
      </c>
      <c r="I330" s="36" t="s">
        <v>1</v>
      </c>
      <c r="J330" s="36" t="s">
        <v>470</v>
      </c>
      <c r="K330" s="36" t="str">
        <f t="shared" ca="1" si="5"/>
        <v>489B2843-EB1E-44AA-5989-95AA8B96A71C</v>
      </c>
      <c r="L330" s="37"/>
      <c r="M330" s="37" t="s">
        <v>115</v>
      </c>
    </row>
    <row r="331" spans="1:13" ht="15" customHeight="1" x14ac:dyDescent="0.3">
      <c r="A331" s="3" t="s">
        <v>166</v>
      </c>
      <c r="B331" s="4" t="s">
        <v>113</v>
      </c>
      <c r="C331" s="9" t="s">
        <v>114</v>
      </c>
      <c r="D331" s="4" t="s">
        <v>458</v>
      </c>
      <c r="E331" s="4" t="s">
        <v>39</v>
      </c>
      <c r="F331" s="34" t="s">
        <v>280</v>
      </c>
      <c r="G331" s="35">
        <v>8.8899999999999993E-2</v>
      </c>
      <c r="H331" s="3" t="s">
        <v>472</v>
      </c>
      <c r="I331" s="36" t="s">
        <v>1</v>
      </c>
      <c r="J331" s="36" t="s">
        <v>470</v>
      </c>
      <c r="K331" s="36" t="str">
        <f t="shared" ca="1" si="5"/>
        <v>E336DACB-2365-142B-C797-27034385C20D</v>
      </c>
      <c r="L331" s="37"/>
      <c r="M331" s="37" t="s">
        <v>115</v>
      </c>
    </row>
    <row r="332" spans="1:13" ht="15" customHeight="1" x14ac:dyDescent="0.3">
      <c r="A332" s="3" t="s">
        <v>166</v>
      </c>
      <c r="B332" s="4" t="s">
        <v>113</v>
      </c>
      <c r="C332" s="9" t="s">
        <v>114</v>
      </c>
      <c r="D332" s="4" t="s">
        <v>458</v>
      </c>
      <c r="E332" s="4" t="s">
        <v>39</v>
      </c>
      <c r="F332" s="34" t="s">
        <v>282</v>
      </c>
      <c r="G332" s="35">
        <v>0.17779999999999999</v>
      </c>
      <c r="H332" s="3" t="s">
        <v>472</v>
      </c>
      <c r="I332" s="36" t="s">
        <v>1</v>
      </c>
      <c r="J332" s="36" t="s">
        <v>470</v>
      </c>
      <c r="K332" s="36" t="str">
        <f t="shared" ca="1" si="5"/>
        <v>20A60CE0-8F4B-28EC-3AF8-EB7A2F11DD1F</v>
      </c>
      <c r="L332" s="37"/>
      <c r="M332" s="37" t="s">
        <v>115</v>
      </c>
    </row>
    <row r="333" spans="1:13" ht="15" customHeight="1" x14ac:dyDescent="0.3">
      <c r="A333" s="3" t="s">
        <v>166</v>
      </c>
      <c r="B333" s="4" t="s">
        <v>113</v>
      </c>
      <c r="C333" s="9" t="s">
        <v>114</v>
      </c>
      <c r="D333" s="4" t="s">
        <v>458</v>
      </c>
      <c r="E333" s="4" t="s">
        <v>39</v>
      </c>
      <c r="F333" s="34" t="s">
        <v>284</v>
      </c>
      <c r="G333" s="35">
        <v>0.11565</v>
      </c>
      <c r="H333" s="3" t="s">
        <v>472</v>
      </c>
      <c r="I333" s="36" t="s">
        <v>1</v>
      </c>
      <c r="J333" s="36" t="s">
        <v>470</v>
      </c>
      <c r="K333" s="36" t="str">
        <f t="shared" ca="1" si="5"/>
        <v>8CCFAB40-9D72-A945-40B0-8A4C1E456813</v>
      </c>
      <c r="L333" s="37"/>
      <c r="M333" s="37" t="s">
        <v>115</v>
      </c>
    </row>
    <row r="334" spans="1:13" ht="15" customHeight="1" x14ac:dyDescent="0.3">
      <c r="A334" s="3" t="s">
        <v>166</v>
      </c>
      <c r="B334" s="4" t="s">
        <v>113</v>
      </c>
      <c r="C334" s="9" t="s">
        <v>114</v>
      </c>
      <c r="D334" s="4" t="s">
        <v>458</v>
      </c>
      <c r="E334" s="4" t="s">
        <v>39</v>
      </c>
      <c r="F334" s="34" t="s">
        <v>286</v>
      </c>
      <c r="G334" s="35">
        <v>0.182</v>
      </c>
      <c r="H334" s="3" t="s">
        <v>472</v>
      </c>
      <c r="I334" s="36" t="s">
        <v>1</v>
      </c>
      <c r="J334" s="36" t="s">
        <v>470</v>
      </c>
      <c r="K334" s="36" t="str">
        <f t="shared" ca="1" si="5"/>
        <v>8AF3D6CA-F392-C54B-1307-ED8F2513FAE7</v>
      </c>
      <c r="L334" s="37"/>
      <c r="M334" s="37" t="s">
        <v>115</v>
      </c>
    </row>
    <row r="335" spans="1:13" ht="15" customHeight="1" x14ac:dyDescent="0.3">
      <c r="A335" s="3" t="s">
        <v>166</v>
      </c>
      <c r="B335" s="4" t="s">
        <v>113</v>
      </c>
      <c r="C335" s="9" t="s">
        <v>114</v>
      </c>
      <c r="D335" s="4" t="s">
        <v>458</v>
      </c>
      <c r="E335" s="4" t="s">
        <v>39</v>
      </c>
      <c r="F335" s="34" t="s">
        <v>288</v>
      </c>
      <c r="G335" s="35">
        <v>0.54600000000000004</v>
      </c>
      <c r="H335" s="3" t="s">
        <v>472</v>
      </c>
      <c r="I335" s="36" t="s">
        <v>1</v>
      </c>
      <c r="J335" s="36" t="s">
        <v>470</v>
      </c>
      <c r="K335" s="36" t="str">
        <f t="shared" ca="1" si="5"/>
        <v>CB8E0CAD-F66A-75B1-F045-8A22E2BB347E</v>
      </c>
      <c r="L335" s="37"/>
      <c r="M335" s="37" t="s">
        <v>115</v>
      </c>
    </row>
    <row r="336" spans="1:13" ht="15" customHeight="1" x14ac:dyDescent="0.3">
      <c r="A336" s="3" t="s">
        <v>166</v>
      </c>
      <c r="B336" s="4" t="s">
        <v>113</v>
      </c>
      <c r="C336" s="9" t="s">
        <v>114</v>
      </c>
      <c r="D336" s="4" t="s">
        <v>458</v>
      </c>
      <c r="E336" s="4" t="s">
        <v>39</v>
      </c>
      <c r="F336" s="34" t="s">
        <v>290</v>
      </c>
      <c r="G336" s="35">
        <v>0.39475199999999999</v>
      </c>
      <c r="H336" s="3" t="s">
        <v>472</v>
      </c>
      <c r="I336" s="36" t="s">
        <v>1</v>
      </c>
      <c r="J336" s="36" t="s">
        <v>470</v>
      </c>
      <c r="K336" s="36" t="str">
        <f t="shared" ca="1" si="5"/>
        <v>B14051A1-D36A-C95E-8265-66611E64DA0F</v>
      </c>
      <c r="L336" s="37"/>
      <c r="M336" s="37" t="s">
        <v>115</v>
      </c>
    </row>
    <row r="337" spans="1:13" ht="15" customHeight="1" x14ac:dyDescent="0.3">
      <c r="A337" s="3" t="s">
        <v>166</v>
      </c>
      <c r="B337" s="4" t="s">
        <v>113</v>
      </c>
      <c r="C337" s="9" t="s">
        <v>114</v>
      </c>
      <c r="D337" s="4" t="s">
        <v>458</v>
      </c>
      <c r="E337" s="4" t="s">
        <v>39</v>
      </c>
      <c r="F337" s="34" t="s">
        <v>292</v>
      </c>
      <c r="G337" s="35">
        <v>6.89</v>
      </c>
      <c r="H337" s="3" t="s">
        <v>472</v>
      </c>
      <c r="I337" s="36" t="s">
        <v>1</v>
      </c>
      <c r="J337" s="36" t="s">
        <v>470</v>
      </c>
      <c r="K337" s="36" t="str">
        <f t="shared" ca="1" si="5"/>
        <v>548CE562-DE49-C303-99B1-C0D171F26D91</v>
      </c>
      <c r="L337" s="37"/>
      <c r="M337" s="37" t="s">
        <v>115</v>
      </c>
    </row>
    <row r="338" spans="1:13" ht="15" customHeight="1" x14ac:dyDescent="0.3">
      <c r="A338" s="3" t="s">
        <v>166</v>
      </c>
      <c r="B338" s="4" t="s">
        <v>113</v>
      </c>
      <c r="C338" s="9" t="s">
        <v>114</v>
      </c>
      <c r="D338" s="4" t="s">
        <v>458</v>
      </c>
      <c r="E338" s="4" t="s">
        <v>39</v>
      </c>
      <c r="F338" s="34" t="s">
        <v>294</v>
      </c>
      <c r="G338" s="35">
        <v>0.54600000000000004</v>
      </c>
      <c r="H338" s="3" t="s">
        <v>472</v>
      </c>
      <c r="I338" s="36" t="s">
        <v>1</v>
      </c>
      <c r="J338" s="36" t="s">
        <v>470</v>
      </c>
      <c r="K338" s="36" t="str">
        <f t="shared" ca="1" si="5"/>
        <v>ED1C1D36-F341-6999-9992-9A42E57454C7</v>
      </c>
      <c r="L338" s="37"/>
      <c r="M338" s="37" t="s">
        <v>115</v>
      </c>
    </row>
    <row r="339" spans="1:13" ht="15" customHeight="1" x14ac:dyDescent="0.3">
      <c r="A339" s="3" t="s">
        <v>166</v>
      </c>
      <c r="B339" s="4" t="s">
        <v>113</v>
      </c>
      <c r="C339" s="9" t="s">
        <v>114</v>
      </c>
      <c r="D339" s="4" t="s">
        <v>458</v>
      </c>
      <c r="E339" s="4" t="s">
        <v>39</v>
      </c>
      <c r="F339" s="34" t="s">
        <v>296</v>
      </c>
      <c r="G339" s="35">
        <v>4.5499999999999999E-2</v>
      </c>
      <c r="H339" s="3" t="s">
        <v>472</v>
      </c>
      <c r="I339" s="36" t="s">
        <v>1</v>
      </c>
      <c r="J339" s="36" t="s">
        <v>470</v>
      </c>
      <c r="K339" s="36" t="str">
        <f t="shared" ca="1" si="5"/>
        <v>343CC3BC-0266-2FAB-26BB-13FEAEBEC80F</v>
      </c>
      <c r="L339" s="37"/>
      <c r="M339" s="37" t="s">
        <v>115</v>
      </c>
    </row>
    <row r="340" spans="1:13" ht="15" customHeight="1" x14ac:dyDescent="0.3">
      <c r="A340" s="3" t="s">
        <v>166</v>
      </c>
      <c r="B340" s="4" t="s">
        <v>113</v>
      </c>
      <c r="C340" s="9" t="s">
        <v>114</v>
      </c>
      <c r="D340" s="4" t="s">
        <v>458</v>
      </c>
      <c r="E340" s="4" t="s">
        <v>39</v>
      </c>
      <c r="F340" s="34" t="s">
        <v>298</v>
      </c>
      <c r="G340" s="35">
        <v>0.1096</v>
      </c>
      <c r="H340" s="3" t="s">
        <v>472</v>
      </c>
      <c r="I340" s="36" t="s">
        <v>1</v>
      </c>
      <c r="J340" s="36" t="s">
        <v>470</v>
      </c>
      <c r="K340" s="36" t="str">
        <f t="shared" ca="1" si="5"/>
        <v>C2645AF7-5E7E-DFC5-F7C5-2F2BBDA34D6F</v>
      </c>
      <c r="L340" s="37"/>
      <c r="M340" s="37" t="s">
        <v>115</v>
      </c>
    </row>
    <row r="341" spans="1:13" ht="15" customHeight="1" x14ac:dyDescent="0.3">
      <c r="A341" s="3" t="s">
        <v>166</v>
      </c>
      <c r="B341" s="4" t="s">
        <v>113</v>
      </c>
      <c r="C341" s="9" t="s">
        <v>114</v>
      </c>
      <c r="D341" s="4" t="s">
        <v>458</v>
      </c>
      <c r="E341" s="4" t="s">
        <v>39</v>
      </c>
      <c r="F341" s="34" t="s">
        <v>300</v>
      </c>
      <c r="G341" s="35">
        <v>0.16439999999999999</v>
      </c>
      <c r="H341" s="3" t="s">
        <v>472</v>
      </c>
      <c r="I341" s="36" t="s">
        <v>1</v>
      </c>
      <c r="J341" s="36" t="s">
        <v>470</v>
      </c>
      <c r="K341" s="36" t="str">
        <f t="shared" ca="1" si="5"/>
        <v>D0EA6EB5-F658-278E-6BB6-6686C70AFF4C</v>
      </c>
      <c r="L341" s="37"/>
      <c r="M341" s="37" t="s">
        <v>115</v>
      </c>
    </row>
    <row r="342" spans="1:13" ht="15" customHeight="1" x14ac:dyDescent="0.3">
      <c r="A342" s="3" t="s">
        <v>166</v>
      </c>
      <c r="B342" s="4" t="s">
        <v>113</v>
      </c>
      <c r="C342" s="9" t="s">
        <v>114</v>
      </c>
      <c r="D342" s="4" t="s">
        <v>458</v>
      </c>
      <c r="E342" s="4" t="s">
        <v>39</v>
      </c>
      <c r="F342" s="34" t="s">
        <v>302</v>
      </c>
      <c r="G342" s="35">
        <v>3.6989999999999998</v>
      </c>
      <c r="H342" s="3" t="s">
        <v>472</v>
      </c>
      <c r="I342" s="36" t="s">
        <v>1</v>
      </c>
      <c r="J342" s="36" t="s">
        <v>470</v>
      </c>
      <c r="K342" s="36" t="str">
        <f t="shared" ca="1" si="5"/>
        <v>A6FB8718-A58F-9317-FC55-1CB3502E9C62</v>
      </c>
      <c r="L342" s="37"/>
      <c r="M342" s="37" t="s">
        <v>115</v>
      </c>
    </row>
    <row r="343" spans="1:13" ht="15" customHeight="1" x14ac:dyDescent="0.3">
      <c r="A343" s="3" t="s">
        <v>166</v>
      </c>
      <c r="B343" s="4" t="s">
        <v>113</v>
      </c>
      <c r="C343" s="9" t="s">
        <v>114</v>
      </c>
      <c r="D343" s="4" t="s">
        <v>458</v>
      </c>
      <c r="E343" s="4" t="s">
        <v>39</v>
      </c>
      <c r="F343" s="34" t="s">
        <v>304</v>
      </c>
      <c r="G343" s="35">
        <v>6.8500000000000002E-3</v>
      </c>
      <c r="H343" s="3" t="s">
        <v>472</v>
      </c>
      <c r="I343" s="36" t="s">
        <v>1</v>
      </c>
      <c r="J343" s="36" t="s">
        <v>470</v>
      </c>
      <c r="K343" s="36" t="str">
        <f t="shared" ca="1" si="5"/>
        <v>5CCA1061-3885-F96A-9DA2-D6AA4AB94C73</v>
      </c>
      <c r="L343" s="37"/>
      <c r="M343" s="37" t="s">
        <v>115</v>
      </c>
    </row>
    <row r="344" spans="1:13" ht="15" customHeight="1" x14ac:dyDescent="0.3">
      <c r="A344" s="3" t="s">
        <v>166</v>
      </c>
      <c r="B344" s="4" t="s">
        <v>113</v>
      </c>
      <c r="C344" s="9" t="s">
        <v>114</v>
      </c>
      <c r="D344" s="4" t="s">
        <v>458</v>
      </c>
      <c r="E344" s="4" t="s">
        <v>39</v>
      </c>
      <c r="F344" s="34" t="s">
        <v>306</v>
      </c>
      <c r="G344" s="35">
        <v>4.2562499999999996E-3</v>
      </c>
      <c r="H344" s="3" t="s">
        <v>472</v>
      </c>
      <c r="I344" s="36" t="s">
        <v>1</v>
      </c>
      <c r="J344" s="36" t="s">
        <v>470</v>
      </c>
      <c r="K344" s="36" t="str">
        <f t="shared" ca="1" si="5"/>
        <v>1D0694EB-D201-68CF-6079-73F1A2001F10</v>
      </c>
      <c r="L344" s="37"/>
      <c r="M344" s="37" t="s">
        <v>115</v>
      </c>
    </row>
    <row r="345" spans="1:13" ht="15" customHeight="1" x14ac:dyDescent="0.3">
      <c r="A345" s="3" t="s">
        <v>166</v>
      </c>
      <c r="B345" s="4" t="s">
        <v>113</v>
      </c>
      <c r="C345" s="9" t="s">
        <v>114</v>
      </c>
      <c r="D345" s="4" t="s">
        <v>458</v>
      </c>
      <c r="E345" s="4" t="s">
        <v>39</v>
      </c>
      <c r="F345" s="34" t="s">
        <v>308</v>
      </c>
      <c r="G345" s="35">
        <v>2.0549999999999999E-2</v>
      </c>
      <c r="H345" s="3" t="s">
        <v>472</v>
      </c>
      <c r="I345" s="36" t="s">
        <v>1</v>
      </c>
      <c r="J345" s="36" t="s">
        <v>470</v>
      </c>
      <c r="K345" s="36" t="str">
        <f t="shared" ca="1" si="5"/>
        <v>6CA90F6E-FDCC-AC0E-95A0-34D47F42AA78</v>
      </c>
      <c r="L345" s="37"/>
      <c r="M345" s="37" t="s">
        <v>115</v>
      </c>
    </row>
    <row r="346" spans="1:13" ht="15" customHeight="1" x14ac:dyDescent="0.3">
      <c r="A346" s="3" t="s">
        <v>166</v>
      </c>
      <c r="B346" s="4" t="s">
        <v>113</v>
      </c>
      <c r="C346" s="9" t="s">
        <v>114</v>
      </c>
      <c r="D346" s="4" t="s">
        <v>458</v>
      </c>
      <c r="E346" s="4" t="s">
        <v>39</v>
      </c>
      <c r="F346" s="34" t="s">
        <v>310</v>
      </c>
      <c r="G346" s="35">
        <v>0.1096</v>
      </c>
      <c r="H346" s="3" t="s">
        <v>472</v>
      </c>
      <c r="I346" s="36" t="s">
        <v>1</v>
      </c>
      <c r="J346" s="36" t="s">
        <v>470</v>
      </c>
      <c r="K346" s="36" t="str">
        <f t="shared" ca="1" si="5"/>
        <v>E4BF2AF9-E5A7-3BED-BF90-875FBFDECC68</v>
      </c>
      <c r="L346" s="37"/>
      <c r="M346" s="37" t="s">
        <v>115</v>
      </c>
    </row>
    <row r="347" spans="1:13" ht="15" customHeight="1" x14ac:dyDescent="0.3">
      <c r="A347" s="3" t="s">
        <v>166</v>
      </c>
      <c r="B347" s="4" t="s">
        <v>113</v>
      </c>
      <c r="C347" s="9" t="s">
        <v>114</v>
      </c>
      <c r="D347" s="4" t="s">
        <v>458</v>
      </c>
      <c r="E347" s="4" t="s">
        <v>39</v>
      </c>
      <c r="F347" s="34" t="s">
        <v>312</v>
      </c>
      <c r="G347" s="35">
        <v>0.48160000000000003</v>
      </c>
      <c r="H347" s="3" t="s">
        <v>472</v>
      </c>
      <c r="I347" s="36" t="s">
        <v>1</v>
      </c>
      <c r="J347" s="36" t="s">
        <v>470</v>
      </c>
      <c r="K347" s="36" t="str">
        <f t="shared" ca="1" si="5"/>
        <v>325455BA-C532-0AAB-CDFE-A2C545887036</v>
      </c>
      <c r="L347" s="37"/>
      <c r="M347" s="37" t="s">
        <v>115</v>
      </c>
    </row>
    <row r="348" spans="1:13" ht="15" customHeight="1" x14ac:dyDescent="0.3">
      <c r="A348" s="3" t="s">
        <v>166</v>
      </c>
      <c r="B348" s="4" t="s">
        <v>113</v>
      </c>
      <c r="C348" s="9" t="s">
        <v>114</v>
      </c>
      <c r="D348" s="4" t="s">
        <v>458</v>
      </c>
      <c r="E348" s="4" t="s">
        <v>39</v>
      </c>
      <c r="F348" s="34" t="s">
        <v>314</v>
      </c>
      <c r="G348" s="35">
        <v>0.2732</v>
      </c>
      <c r="H348" s="3" t="s">
        <v>472</v>
      </c>
      <c r="I348" s="36" t="s">
        <v>1</v>
      </c>
      <c r="J348" s="36" t="s">
        <v>470</v>
      </c>
      <c r="K348" s="36" t="str">
        <f t="shared" ca="1" si="5"/>
        <v>B50944BB-A9AA-22FC-044A-FFD41B53F325</v>
      </c>
      <c r="L348" s="37"/>
      <c r="M348" s="37" t="s">
        <v>115</v>
      </c>
    </row>
    <row r="349" spans="1:13" ht="15" customHeight="1" x14ac:dyDescent="0.3">
      <c r="A349" s="3" t="s">
        <v>166</v>
      </c>
      <c r="B349" s="4" t="s">
        <v>113</v>
      </c>
      <c r="C349" s="9" t="s">
        <v>114</v>
      </c>
      <c r="D349" s="4" t="s">
        <v>458</v>
      </c>
      <c r="E349" s="4" t="s">
        <v>39</v>
      </c>
      <c r="F349" s="34" t="s">
        <v>316</v>
      </c>
      <c r="G349" s="35">
        <v>0.96320000000000006</v>
      </c>
      <c r="H349" s="3" t="s">
        <v>472</v>
      </c>
      <c r="I349" s="36" t="s">
        <v>1</v>
      </c>
      <c r="J349" s="36" t="s">
        <v>470</v>
      </c>
      <c r="K349" s="36" t="str">
        <f t="shared" ca="1" si="5"/>
        <v>60CDF5AF-48A3-1EB0-C3C7-CF3A978D394E</v>
      </c>
      <c r="L349" s="37"/>
      <c r="M349" s="37" t="s">
        <v>115</v>
      </c>
    </row>
    <row r="350" spans="1:13" ht="15" customHeight="1" x14ac:dyDescent="0.3">
      <c r="A350" s="3" t="s">
        <v>166</v>
      </c>
      <c r="B350" s="4" t="s">
        <v>113</v>
      </c>
      <c r="C350" s="9" t="s">
        <v>114</v>
      </c>
      <c r="D350" s="4" t="s">
        <v>458</v>
      </c>
      <c r="E350" s="4" t="s">
        <v>39</v>
      </c>
      <c r="F350" s="34" t="s">
        <v>318</v>
      </c>
      <c r="G350" s="35">
        <v>0.55800000000000005</v>
      </c>
      <c r="H350" s="3" t="s">
        <v>472</v>
      </c>
      <c r="I350" s="36" t="s">
        <v>1</v>
      </c>
      <c r="J350" s="36" t="s">
        <v>470</v>
      </c>
      <c r="K350" s="36" t="str">
        <f t="shared" ca="1" si="5"/>
        <v>D616B1FD-6BE5-13F6-EBDB-0C6782ED54C3</v>
      </c>
      <c r="L350" s="37"/>
      <c r="M350" s="37" t="s">
        <v>115</v>
      </c>
    </row>
    <row r="351" spans="1:13" ht="15" customHeight="1" x14ac:dyDescent="0.3">
      <c r="A351" s="3" t="s">
        <v>166</v>
      </c>
      <c r="B351" s="4" t="s">
        <v>113</v>
      </c>
      <c r="C351" s="9" t="s">
        <v>114</v>
      </c>
      <c r="D351" s="4" t="s">
        <v>458</v>
      </c>
      <c r="E351" s="4" t="s">
        <v>39</v>
      </c>
      <c r="F351" s="34" t="s">
        <v>320</v>
      </c>
      <c r="G351" s="35">
        <v>0.19700000000000001</v>
      </c>
      <c r="H351" s="3" t="s">
        <v>472</v>
      </c>
      <c r="I351" s="36" t="s">
        <v>1</v>
      </c>
      <c r="J351" s="36" t="s">
        <v>470</v>
      </c>
      <c r="K351" s="36" t="str">
        <f t="shared" ca="1" si="5"/>
        <v>F1682B4E-B877-AF64-7B8C-79A11154FF33</v>
      </c>
      <c r="L351" s="37"/>
      <c r="M351" s="37" t="s">
        <v>115</v>
      </c>
    </row>
    <row r="352" spans="1:13" ht="15" customHeight="1" x14ac:dyDescent="0.3">
      <c r="A352" s="3" t="s">
        <v>166</v>
      </c>
      <c r="B352" s="4" t="s">
        <v>113</v>
      </c>
      <c r="C352" s="9" t="s">
        <v>114</v>
      </c>
      <c r="D352" s="4" t="s">
        <v>458</v>
      </c>
      <c r="E352" s="4" t="s">
        <v>39</v>
      </c>
      <c r="F352" s="34" t="s">
        <v>322</v>
      </c>
      <c r="G352" s="35">
        <v>0.25900000000000001</v>
      </c>
      <c r="H352" s="3" t="s">
        <v>472</v>
      </c>
      <c r="I352" s="36" t="s">
        <v>1</v>
      </c>
      <c r="J352" s="36" t="s">
        <v>470</v>
      </c>
      <c r="K352" s="36" t="str">
        <f t="shared" ca="1" si="5"/>
        <v>3997A475-5DA7-93E8-3242-D6093A000F8F</v>
      </c>
      <c r="L352" s="37"/>
      <c r="M352" s="37" t="s">
        <v>115</v>
      </c>
    </row>
    <row r="353" spans="1:13" ht="15" customHeight="1" x14ac:dyDescent="0.3">
      <c r="A353" s="3" t="s">
        <v>166</v>
      </c>
      <c r="B353" s="4" t="s">
        <v>113</v>
      </c>
      <c r="C353" s="9" t="s">
        <v>114</v>
      </c>
      <c r="D353" s="4" t="s">
        <v>458</v>
      </c>
      <c r="E353" s="4" t="s">
        <v>39</v>
      </c>
      <c r="F353" s="34" t="s">
        <v>324</v>
      </c>
      <c r="G353" s="35">
        <v>0.40500000000000003</v>
      </c>
      <c r="H353" s="3" t="s">
        <v>472</v>
      </c>
      <c r="I353" s="36" t="s">
        <v>1</v>
      </c>
      <c r="J353" s="36" t="s">
        <v>470</v>
      </c>
      <c r="K353" s="36" t="str">
        <f t="shared" ca="1" si="5"/>
        <v>AAA6D29F-197C-2C80-1B5F-060C60F1975F</v>
      </c>
      <c r="L353" s="37"/>
      <c r="M353" s="37" t="s">
        <v>115</v>
      </c>
    </row>
    <row r="354" spans="1:13" ht="15" customHeight="1" x14ac:dyDescent="0.3">
      <c r="A354" s="3" t="s">
        <v>166</v>
      </c>
      <c r="B354" s="4" t="s">
        <v>113</v>
      </c>
      <c r="C354" s="9" t="s">
        <v>114</v>
      </c>
      <c r="D354" s="4" t="s">
        <v>458</v>
      </c>
      <c r="E354" s="4" t="s">
        <v>39</v>
      </c>
      <c r="F354" s="34" t="s">
        <v>326</v>
      </c>
      <c r="G354" s="35">
        <v>1.3244</v>
      </c>
      <c r="H354" s="3" t="s">
        <v>472</v>
      </c>
      <c r="I354" s="36" t="s">
        <v>1</v>
      </c>
      <c r="J354" s="36" t="s">
        <v>470</v>
      </c>
      <c r="K354" s="36" t="str">
        <f t="shared" ca="1" si="5"/>
        <v>60B75B05-ACC0-A216-6CE6-B320D91B1531</v>
      </c>
      <c r="L354" s="37"/>
      <c r="M354" s="37" t="s">
        <v>115</v>
      </c>
    </row>
    <row r="355" spans="1:13" ht="15" customHeight="1" x14ac:dyDescent="0.3">
      <c r="A355" s="3" t="s">
        <v>166</v>
      </c>
      <c r="B355" s="4" t="s">
        <v>113</v>
      </c>
      <c r="C355" s="9" t="s">
        <v>114</v>
      </c>
      <c r="D355" s="4" t="s">
        <v>458</v>
      </c>
      <c r="E355" s="4" t="s">
        <v>39</v>
      </c>
      <c r="F355" s="34" t="s">
        <v>328</v>
      </c>
      <c r="G355" s="35">
        <v>22.263999999999999</v>
      </c>
      <c r="H355" s="3" t="s">
        <v>472</v>
      </c>
      <c r="I355" s="36" t="s">
        <v>1</v>
      </c>
      <c r="J355" s="36" t="s">
        <v>470</v>
      </c>
      <c r="K355" s="36" t="str">
        <f t="shared" ca="1" si="5"/>
        <v>80605193-49B0-65FD-E991-09F889C94EB7</v>
      </c>
      <c r="L355" s="37"/>
      <c r="M355" s="37" t="s">
        <v>115</v>
      </c>
    </row>
    <row r="356" spans="1:13" ht="15" customHeight="1" x14ac:dyDescent="0.3">
      <c r="A356" s="3" t="s">
        <v>166</v>
      </c>
      <c r="B356" s="4" t="s">
        <v>113</v>
      </c>
      <c r="C356" s="9" t="s">
        <v>114</v>
      </c>
      <c r="D356" s="4" t="s">
        <v>458</v>
      </c>
      <c r="E356" s="4" t="s">
        <v>39</v>
      </c>
      <c r="F356" s="34" t="s">
        <v>330</v>
      </c>
      <c r="G356" s="35">
        <v>0.24880000000000002</v>
      </c>
      <c r="H356" s="3" t="s">
        <v>472</v>
      </c>
      <c r="I356" s="36" t="s">
        <v>1</v>
      </c>
      <c r="J356" s="36" t="s">
        <v>470</v>
      </c>
      <c r="K356" s="36" t="str">
        <f t="shared" ca="1" si="5"/>
        <v>A9D79F52-07E0-8431-256C-A2B971561B77</v>
      </c>
      <c r="L356" s="37"/>
      <c r="M356" s="37" t="s">
        <v>115</v>
      </c>
    </row>
    <row r="357" spans="1:13" ht="15" customHeight="1" x14ac:dyDescent="0.3">
      <c r="A357" s="3" t="s">
        <v>166</v>
      </c>
      <c r="B357" s="4" t="s">
        <v>113</v>
      </c>
      <c r="C357" s="9" t="s">
        <v>114</v>
      </c>
      <c r="D357" s="4" t="s">
        <v>458</v>
      </c>
      <c r="E357" s="4" t="s">
        <v>39</v>
      </c>
      <c r="F357" s="34" t="s">
        <v>332</v>
      </c>
      <c r="G357" s="35">
        <v>0.154</v>
      </c>
      <c r="H357" s="3" t="s">
        <v>472</v>
      </c>
      <c r="I357" s="36" t="s">
        <v>1</v>
      </c>
      <c r="J357" s="36" t="s">
        <v>470</v>
      </c>
      <c r="K357" s="36" t="str">
        <f t="shared" ca="1" si="5"/>
        <v>604CA295-2DA8-0679-46BF-F8849A081376</v>
      </c>
      <c r="L357" s="37"/>
      <c r="M357" s="37" t="s">
        <v>115</v>
      </c>
    </row>
    <row r="358" spans="1:13" ht="15" customHeight="1" x14ac:dyDescent="0.3">
      <c r="A358" s="3" t="s">
        <v>166</v>
      </c>
      <c r="B358" s="4" t="s">
        <v>113</v>
      </c>
      <c r="C358" s="9" t="s">
        <v>114</v>
      </c>
      <c r="D358" s="4" t="s">
        <v>458</v>
      </c>
      <c r="E358" s="4" t="s">
        <v>39</v>
      </c>
      <c r="F358" s="34" t="s">
        <v>334</v>
      </c>
      <c r="G358" s="35">
        <v>0.49760000000000004</v>
      </c>
      <c r="H358" s="3" t="s">
        <v>472</v>
      </c>
      <c r="I358" s="36" t="s">
        <v>1</v>
      </c>
      <c r="J358" s="36" t="s">
        <v>470</v>
      </c>
      <c r="K358" s="36" t="str">
        <f t="shared" ca="1" si="5"/>
        <v>C4D1C69C-E2FF-0396-8E3F-72BDB3BF0A12</v>
      </c>
      <c r="L358" s="37"/>
      <c r="M358" s="37" t="s">
        <v>115</v>
      </c>
    </row>
    <row r="359" spans="1:13" ht="15" customHeight="1" x14ac:dyDescent="0.3">
      <c r="A359" s="3" t="s">
        <v>166</v>
      </c>
      <c r="B359" s="4" t="s">
        <v>113</v>
      </c>
      <c r="C359" s="9" t="s">
        <v>114</v>
      </c>
      <c r="D359" s="4" t="s">
        <v>458</v>
      </c>
      <c r="E359" s="4" t="s">
        <v>39</v>
      </c>
      <c r="F359" s="34" t="s">
        <v>336</v>
      </c>
      <c r="G359" s="35">
        <v>0.39200000000000002</v>
      </c>
      <c r="H359" s="3" t="s">
        <v>472</v>
      </c>
      <c r="I359" s="36" t="s">
        <v>1</v>
      </c>
      <c r="J359" s="36" t="s">
        <v>470</v>
      </c>
      <c r="K359" s="36" t="str">
        <f t="shared" ca="1" si="5"/>
        <v>E709F012-B35C-B93B-0EE8-BD85C455DF8F</v>
      </c>
      <c r="L359" s="37"/>
      <c r="M359" s="37" t="s">
        <v>115</v>
      </c>
    </row>
    <row r="360" spans="1:13" ht="15" customHeight="1" x14ac:dyDescent="0.3">
      <c r="A360" s="3" t="s">
        <v>166</v>
      </c>
      <c r="B360" s="4" t="s">
        <v>113</v>
      </c>
      <c r="C360" s="9" t="s">
        <v>114</v>
      </c>
      <c r="D360" s="4" t="s">
        <v>458</v>
      </c>
      <c r="E360" s="4" t="s">
        <v>39</v>
      </c>
      <c r="F360" s="34" t="s">
        <v>338</v>
      </c>
      <c r="G360" s="35">
        <v>0.1953</v>
      </c>
      <c r="H360" s="3" t="s">
        <v>472</v>
      </c>
      <c r="I360" s="36" t="s">
        <v>1</v>
      </c>
      <c r="J360" s="36" t="s">
        <v>470</v>
      </c>
      <c r="K360" s="36" t="str">
        <f t="shared" ca="1" si="5"/>
        <v>1843B91E-9C21-B73A-F8FB-C696E91C2E8A</v>
      </c>
      <c r="L360" s="37"/>
      <c r="M360" s="37" t="s">
        <v>115</v>
      </c>
    </row>
    <row r="361" spans="1:13" ht="15" customHeight="1" x14ac:dyDescent="0.3">
      <c r="A361" s="3" t="s">
        <v>166</v>
      </c>
      <c r="B361" s="4" t="s">
        <v>113</v>
      </c>
      <c r="C361" s="9" t="s">
        <v>114</v>
      </c>
      <c r="D361" s="4" t="s">
        <v>458</v>
      </c>
      <c r="E361" s="4" t="s">
        <v>39</v>
      </c>
      <c r="F361" s="34" t="s">
        <v>340</v>
      </c>
      <c r="G361" s="35">
        <v>0.182</v>
      </c>
      <c r="H361" s="3" t="s">
        <v>472</v>
      </c>
      <c r="I361" s="36" t="s">
        <v>1</v>
      </c>
      <c r="J361" s="36" t="s">
        <v>470</v>
      </c>
      <c r="K361" s="36" t="str">
        <f t="shared" ca="1" si="5"/>
        <v>5787484C-7E6B-53AC-6A04-E7B01287D6E5</v>
      </c>
      <c r="L361" s="37"/>
      <c r="M361" s="37" t="s">
        <v>115</v>
      </c>
    </row>
    <row r="362" spans="1:13" ht="15" customHeight="1" x14ac:dyDescent="0.3">
      <c r="A362" s="3" t="s">
        <v>166</v>
      </c>
      <c r="B362" s="4" t="s">
        <v>113</v>
      </c>
      <c r="C362" s="9" t="s">
        <v>114</v>
      </c>
      <c r="D362" s="4" t="s">
        <v>458</v>
      </c>
      <c r="E362" s="4" t="s">
        <v>39</v>
      </c>
      <c r="F362" s="34" t="s">
        <v>342</v>
      </c>
      <c r="G362" s="35">
        <v>0.28399999999999997</v>
      </c>
      <c r="H362" s="3" t="s">
        <v>472</v>
      </c>
      <c r="I362" s="36" t="s">
        <v>1</v>
      </c>
      <c r="J362" s="36" t="s">
        <v>470</v>
      </c>
      <c r="K362" s="36" t="str">
        <f t="shared" ca="1" si="5"/>
        <v>87C19453-C56C-4992-34CB-354A6E1B4BB4</v>
      </c>
      <c r="L362" s="37"/>
      <c r="M362" s="37" t="s">
        <v>115</v>
      </c>
    </row>
    <row r="363" spans="1:13" ht="15" customHeight="1" x14ac:dyDescent="0.3">
      <c r="A363" s="3" t="s">
        <v>166</v>
      </c>
      <c r="B363" s="4" t="s">
        <v>113</v>
      </c>
      <c r="C363" s="9" t="s">
        <v>114</v>
      </c>
      <c r="D363" s="4" t="s">
        <v>458</v>
      </c>
      <c r="E363" s="4" t="s">
        <v>39</v>
      </c>
      <c r="F363" s="34" t="s">
        <v>344</v>
      </c>
      <c r="G363" s="35">
        <v>0.68420000000000003</v>
      </c>
      <c r="H363" s="3" t="s">
        <v>472</v>
      </c>
      <c r="I363" s="36" t="s">
        <v>1</v>
      </c>
      <c r="J363" s="36" t="s">
        <v>470</v>
      </c>
      <c r="K363" s="36" t="str">
        <f t="shared" ca="1" si="5"/>
        <v>47D69A4B-4AD8-8307-0223-81D292B21595</v>
      </c>
      <c r="L363" s="37"/>
      <c r="M363" s="37" t="s">
        <v>115</v>
      </c>
    </row>
    <row r="364" spans="1:13" ht="15" customHeight="1" x14ac:dyDescent="0.3">
      <c r="A364" s="3" t="s">
        <v>166</v>
      </c>
      <c r="B364" s="4" t="s">
        <v>113</v>
      </c>
      <c r="C364" s="9" t="s">
        <v>114</v>
      </c>
      <c r="D364" s="4" t="s">
        <v>458</v>
      </c>
      <c r="E364" s="4" t="s">
        <v>39</v>
      </c>
      <c r="F364" s="34" t="s">
        <v>346</v>
      </c>
      <c r="G364" s="35">
        <v>11.329000000000001</v>
      </c>
      <c r="H364" s="3" t="s">
        <v>472</v>
      </c>
      <c r="I364" s="36" t="s">
        <v>1</v>
      </c>
      <c r="J364" s="36" t="s">
        <v>470</v>
      </c>
      <c r="K364" s="36" t="str">
        <f t="shared" ca="1" si="5"/>
        <v>0C0281FA-315B-307D-FA26-F9787FCEB231</v>
      </c>
      <c r="L364" s="37"/>
      <c r="M364" s="37" t="s">
        <v>115</v>
      </c>
    </row>
    <row r="365" spans="1:13" ht="15" customHeight="1" x14ac:dyDescent="0.3">
      <c r="A365" s="3" t="s">
        <v>166</v>
      </c>
      <c r="B365" s="4" t="s">
        <v>113</v>
      </c>
      <c r="C365" s="9" t="s">
        <v>114</v>
      </c>
      <c r="D365" s="4" t="s">
        <v>458</v>
      </c>
      <c r="E365" s="4" t="s">
        <v>39</v>
      </c>
      <c r="F365" s="34" t="s">
        <v>348</v>
      </c>
      <c r="G365" s="35">
        <v>0.55979999999999996</v>
      </c>
      <c r="H365" s="3" t="s">
        <v>472</v>
      </c>
      <c r="I365" s="36" t="s">
        <v>1</v>
      </c>
      <c r="J365" s="36" t="s">
        <v>470</v>
      </c>
      <c r="K365" s="36" t="str">
        <f t="shared" ca="1" si="5"/>
        <v>D24A2DEC-F7D9-39ED-C746-3CCFC2E4E2B0</v>
      </c>
      <c r="L365" s="37"/>
      <c r="M365" s="37" t="s">
        <v>115</v>
      </c>
    </row>
    <row r="366" spans="1:13" ht="15" customHeight="1" x14ac:dyDescent="0.3">
      <c r="A366" s="3" t="s">
        <v>166</v>
      </c>
      <c r="B366" s="4" t="s">
        <v>113</v>
      </c>
      <c r="C366" s="9" t="s">
        <v>114</v>
      </c>
      <c r="D366" s="4" t="s">
        <v>458</v>
      </c>
      <c r="E366" s="4" t="s">
        <v>39</v>
      </c>
      <c r="F366" s="34" t="s">
        <v>350</v>
      </c>
      <c r="G366" s="35">
        <v>0.26719999999999999</v>
      </c>
      <c r="H366" s="3" t="s">
        <v>472</v>
      </c>
      <c r="I366" s="36" t="s">
        <v>1</v>
      </c>
      <c r="J366" s="36" t="s">
        <v>470</v>
      </c>
      <c r="K366" s="36" t="str">
        <f t="shared" ca="1" si="5"/>
        <v>DD8DD50F-EE5A-F6BE-0000-0680569B85D7</v>
      </c>
      <c r="L366" s="37"/>
      <c r="M366" s="37" t="s">
        <v>115</v>
      </c>
    </row>
    <row r="367" spans="1:13" ht="15" customHeight="1" x14ac:dyDescent="0.3">
      <c r="A367" s="3" t="s">
        <v>166</v>
      </c>
      <c r="B367" s="4" t="s">
        <v>113</v>
      </c>
      <c r="C367" s="9" t="s">
        <v>114</v>
      </c>
      <c r="D367" s="4" t="s">
        <v>458</v>
      </c>
      <c r="E367" s="4" t="s">
        <v>39</v>
      </c>
      <c r="F367" s="34" t="s">
        <v>352</v>
      </c>
      <c r="G367" s="35">
        <v>0.191</v>
      </c>
      <c r="H367" s="3" t="s">
        <v>472</v>
      </c>
      <c r="I367" s="36" t="s">
        <v>1</v>
      </c>
      <c r="J367" s="36" t="s">
        <v>470</v>
      </c>
      <c r="K367" s="36" t="str">
        <f t="shared" ca="1" si="5"/>
        <v>64D083EE-6B51-6899-53AA-77764C09397D</v>
      </c>
      <c r="L367" s="37"/>
      <c r="M367" s="37" t="s">
        <v>115</v>
      </c>
    </row>
    <row r="368" spans="1:13" ht="15" customHeight="1" x14ac:dyDescent="0.3">
      <c r="A368" s="3" t="s">
        <v>166</v>
      </c>
      <c r="B368" s="4" t="s">
        <v>113</v>
      </c>
      <c r="C368" s="9" t="s">
        <v>114</v>
      </c>
      <c r="D368" s="4" t="s">
        <v>458</v>
      </c>
      <c r="E368" s="4" t="s">
        <v>39</v>
      </c>
      <c r="F368" s="34" t="s">
        <v>354</v>
      </c>
      <c r="G368" s="35">
        <v>0.53439999999999999</v>
      </c>
      <c r="H368" s="3" t="s">
        <v>472</v>
      </c>
      <c r="I368" s="36" t="s">
        <v>1</v>
      </c>
      <c r="J368" s="36" t="s">
        <v>470</v>
      </c>
      <c r="K368" s="36" t="str">
        <f t="shared" ca="1" si="5"/>
        <v>E7125182-62C4-F3BC-EDDD-56C1AB21D4F2</v>
      </c>
      <c r="L368" s="37"/>
      <c r="M368" s="37" t="s">
        <v>115</v>
      </c>
    </row>
    <row r="369" spans="1:13" ht="15" customHeight="1" x14ac:dyDescent="0.3">
      <c r="A369" s="3" t="s">
        <v>166</v>
      </c>
      <c r="B369" s="4" t="s">
        <v>113</v>
      </c>
      <c r="C369" s="9" t="s">
        <v>114</v>
      </c>
      <c r="D369" s="4" t="s">
        <v>458</v>
      </c>
      <c r="E369" s="4" t="s">
        <v>39</v>
      </c>
      <c r="F369" s="34" t="s">
        <v>356</v>
      </c>
      <c r="G369" s="35">
        <v>0.5</v>
      </c>
      <c r="H369" s="3" t="s">
        <v>472</v>
      </c>
      <c r="I369" s="36" t="s">
        <v>1</v>
      </c>
      <c r="J369" s="36" t="s">
        <v>470</v>
      </c>
      <c r="K369" s="36" t="str">
        <f t="shared" ca="1" si="5"/>
        <v>E9684BF9-F1D0-BB07-CF22-89427D68DE80</v>
      </c>
      <c r="L369" s="37"/>
      <c r="M369" s="37" t="s">
        <v>115</v>
      </c>
    </row>
    <row r="370" spans="1:13" ht="15" customHeight="1" x14ac:dyDescent="0.3">
      <c r="A370" s="3" t="s">
        <v>166</v>
      </c>
      <c r="B370" s="4" t="s">
        <v>113</v>
      </c>
      <c r="C370" s="9" t="s">
        <v>114</v>
      </c>
      <c r="D370" s="4" t="s">
        <v>458</v>
      </c>
      <c r="E370" s="4" t="s">
        <v>39</v>
      </c>
      <c r="F370" s="34" t="s">
        <v>358</v>
      </c>
      <c r="G370" s="35">
        <v>0.249</v>
      </c>
      <c r="H370" s="3" t="s">
        <v>472</v>
      </c>
      <c r="I370" s="36" t="s">
        <v>1</v>
      </c>
      <c r="J370" s="36" t="s">
        <v>470</v>
      </c>
      <c r="K370" s="36" t="str">
        <f t="shared" ca="1" si="5"/>
        <v>EB50C67F-D5C4-FF13-C1D5-8BE1F7995266</v>
      </c>
      <c r="L370" s="37"/>
      <c r="M370" s="37" t="s">
        <v>115</v>
      </c>
    </row>
    <row r="371" spans="1:13" ht="15" customHeight="1" x14ac:dyDescent="0.3">
      <c r="A371" s="3" t="s">
        <v>166</v>
      </c>
      <c r="B371" s="4" t="s">
        <v>113</v>
      </c>
      <c r="C371" s="9" t="s">
        <v>114</v>
      </c>
      <c r="D371" s="4" t="s">
        <v>458</v>
      </c>
      <c r="E371" s="4" t="s">
        <v>39</v>
      </c>
      <c r="F371" s="34" t="s">
        <v>360</v>
      </c>
      <c r="G371" s="35">
        <v>0.23300000000000001</v>
      </c>
      <c r="H371" s="3" t="s">
        <v>472</v>
      </c>
      <c r="I371" s="36" t="s">
        <v>1</v>
      </c>
      <c r="J371" s="36" t="s">
        <v>470</v>
      </c>
      <c r="K371" s="36" t="str">
        <f t="shared" ca="1" si="5"/>
        <v>1CD90A7D-F936-7E17-C816-947AF0FFA21B</v>
      </c>
      <c r="L371" s="37"/>
      <c r="M371" s="37" t="s">
        <v>115</v>
      </c>
    </row>
    <row r="372" spans="1:13" ht="15" customHeight="1" x14ac:dyDescent="0.3">
      <c r="A372" s="3" t="s">
        <v>166</v>
      </c>
      <c r="B372" s="4" t="s">
        <v>113</v>
      </c>
      <c r="C372" s="9" t="s">
        <v>114</v>
      </c>
      <c r="D372" s="4" t="s">
        <v>458</v>
      </c>
      <c r="E372" s="4" t="s">
        <v>39</v>
      </c>
      <c r="F372" s="34" t="s">
        <v>362</v>
      </c>
      <c r="G372" s="35">
        <v>0.45500000000000002</v>
      </c>
      <c r="H372" s="3" t="s">
        <v>472</v>
      </c>
      <c r="I372" s="36" t="s">
        <v>1</v>
      </c>
      <c r="J372" s="36" t="s">
        <v>470</v>
      </c>
      <c r="K372" s="36" t="str">
        <f t="shared" ca="1" si="5"/>
        <v>6D891292-06C6-2E6F-8C96-C9AC67758DCB</v>
      </c>
      <c r="L372" s="37"/>
      <c r="M372" s="37" t="s">
        <v>115</v>
      </c>
    </row>
    <row r="373" spans="1:13" ht="15" customHeight="1" x14ac:dyDescent="0.3">
      <c r="A373" s="3" t="s">
        <v>166</v>
      </c>
      <c r="B373" s="4" t="s">
        <v>113</v>
      </c>
      <c r="C373" s="9" t="s">
        <v>114</v>
      </c>
      <c r="D373" s="4" t="s">
        <v>458</v>
      </c>
      <c r="E373" s="4" t="s">
        <v>39</v>
      </c>
      <c r="F373" s="34" t="s">
        <v>364</v>
      </c>
      <c r="G373" s="35">
        <v>0.7347999999999999</v>
      </c>
      <c r="H373" s="3" t="s">
        <v>472</v>
      </c>
      <c r="I373" s="36" t="s">
        <v>1</v>
      </c>
      <c r="J373" s="36" t="s">
        <v>470</v>
      </c>
      <c r="K373" s="36" t="str">
        <f t="shared" ca="1" si="5"/>
        <v>1979E9DA-0512-03A7-DBEB-5AB184455F95</v>
      </c>
      <c r="L373" s="37"/>
      <c r="M373" s="37" t="s">
        <v>115</v>
      </c>
    </row>
    <row r="374" spans="1:13" ht="15" customHeight="1" x14ac:dyDescent="0.3">
      <c r="A374" s="3" t="s">
        <v>166</v>
      </c>
      <c r="B374" s="4" t="s">
        <v>113</v>
      </c>
      <c r="C374" s="9" t="s">
        <v>114</v>
      </c>
      <c r="D374" s="4" t="s">
        <v>458</v>
      </c>
      <c r="E374" s="4" t="s">
        <v>39</v>
      </c>
      <c r="F374" s="34" t="s">
        <v>366</v>
      </c>
      <c r="G374" s="35">
        <v>11.327999999999999</v>
      </c>
      <c r="H374" s="3" t="s">
        <v>472</v>
      </c>
      <c r="I374" s="36" t="s">
        <v>1</v>
      </c>
      <c r="J374" s="36" t="s">
        <v>470</v>
      </c>
      <c r="K374" s="36" t="str">
        <f t="shared" ca="1" si="5"/>
        <v>0465C93E-6BD0-F5D3-D3F6-91D1D83C8865</v>
      </c>
      <c r="L374" s="37"/>
      <c r="M374" s="37" t="s">
        <v>115</v>
      </c>
    </row>
    <row r="375" spans="1:13" ht="15" customHeight="1" x14ac:dyDescent="0.3">
      <c r="A375" s="3" t="s">
        <v>166</v>
      </c>
      <c r="B375" s="4" t="s">
        <v>113</v>
      </c>
      <c r="C375" s="9" t="s">
        <v>114</v>
      </c>
      <c r="D375" s="4" t="s">
        <v>458</v>
      </c>
      <c r="E375" s="4" t="s">
        <v>39</v>
      </c>
      <c r="F375" s="34" t="s">
        <v>368</v>
      </c>
      <c r="G375" s="35">
        <v>6.2E-2</v>
      </c>
      <c r="H375" s="3" t="s">
        <v>472</v>
      </c>
      <c r="I375" s="36" t="s">
        <v>1</v>
      </c>
      <c r="J375" s="36" t="s">
        <v>470</v>
      </c>
      <c r="K375" s="36" t="str">
        <f t="shared" ca="1" si="5"/>
        <v>EBE1B9A3-C957-0126-6643-130BABB64426</v>
      </c>
      <c r="L375" s="37"/>
      <c r="M375" s="37" t="s">
        <v>115</v>
      </c>
    </row>
    <row r="376" spans="1:13" ht="15" customHeight="1" x14ac:dyDescent="0.3">
      <c r="A376" s="3" t="s">
        <v>166</v>
      </c>
      <c r="B376" s="4" t="s">
        <v>113</v>
      </c>
      <c r="C376" s="9" t="s">
        <v>114</v>
      </c>
      <c r="D376" s="4" t="s">
        <v>458</v>
      </c>
      <c r="E376" s="4" t="s">
        <v>39</v>
      </c>
      <c r="F376" s="34" t="s">
        <v>370</v>
      </c>
      <c r="G376" s="35">
        <v>0.3</v>
      </c>
      <c r="H376" s="3" t="s">
        <v>472</v>
      </c>
      <c r="I376" s="36" t="s">
        <v>1</v>
      </c>
      <c r="J376" s="36" t="s">
        <v>470</v>
      </c>
      <c r="K376" s="36" t="str">
        <f t="shared" ca="1" si="5"/>
        <v>732B2F08-9BB7-0B52-E5A9-2793CB4E4E04</v>
      </c>
      <c r="L376" s="37"/>
      <c r="M376" s="37" t="s">
        <v>115</v>
      </c>
    </row>
    <row r="377" spans="1:13" ht="15" customHeight="1" x14ac:dyDescent="0.3">
      <c r="A377" s="3" t="s">
        <v>166</v>
      </c>
      <c r="B377" s="4" t="s">
        <v>113</v>
      </c>
      <c r="C377" s="9" t="s">
        <v>114</v>
      </c>
      <c r="D377" s="4" t="s">
        <v>458</v>
      </c>
      <c r="E377" s="4" t="s">
        <v>39</v>
      </c>
      <c r="F377" s="34" t="s">
        <v>372</v>
      </c>
      <c r="G377" s="35">
        <v>0.2142</v>
      </c>
      <c r="H377" s="3" t="s">
        <v>472</v>
      </c>
      <c r="I377" s="36" t="s">
        <v>1</v>
      </c>
      <c r="J377" s="36" t="s">
        <v>470</v>
      </c>
      <c r="K377" s="36" t="str">
        <f t="shared" ca="1" si="5"/>
        <v>0397AFFA-DA7E-6FC5-DB65-B7E8F8B68089</v>
      </c>
      <c r="L377" s="37"/>
      <c r="M377" s="37" t="s">
        <v>115</v>
      </c>
    </row>
    <row r="378" spans="1:13" ht="15" customHeight="1" x14ac:dyDescent="0.3">
      <c r="A378" s="3" t="s">
        <v>166</v>
      </c>
      <c r="B378" s="4" t="s">
        <v>113</v>
      </c>
      <c r="C378" s="9" t="s">
        <v>114</v>
      </c>
      <c r="D378" s="4" t="s">
        <v>458</v>
      </c>
      <c r="E378" s="4" t="s">
        <v>39</v>
      </c>
      <c r="F378" s="34" t="s">
        <v>250</v>
      </c>
      <c r="G378" s="35">
        <v>1.4279999999999999</v>
      </c>
      <c r="H378" s="3" t="s">
        <v>472</v>
      </c>
      <c r="I378" s="36" t="s">
        <v>1</v>
      </c>
      <c r="J378" s="36" t="s">
        <v>470</v>
      </c>
      <c r="K378" s="36" t="str">
        <f t="shared" ca="1" si="5"/>
        <v>54A98CD8-29AF-99FC-2068-855D604DD618</v>
      </c>
      <c r="L378" s="37"/>
      <c r="M378" s="37" t="s">
        <v>115</v>
      </c>
    </row>
    <row r="379" spans="1:13" ht="15" customHeight="1" x14ac:dyDescent="0.3">
      <c r="A379" s="3" t="s">
        <v>166</v>
      </c>
      <c r="B379" s="4" t="s">
        <v>113</v>
      </c>
      <c r="C379" s="9" t="s">
        <v>114</v>
      </c>
      <c r="D379" s="4" t="s">
        <v>458</v>
      </c>
      <c r="E379" s="4" t="s">
        <v>39</v>
      </c>
      <c r="F379" s="34" t="s">
        <v>375</v>
      </c>
      <c r="G379" s="35">
        <v>1.4279999999999999</v>
      </c>
      <c r="H379" s="3" t="s">
        <v>472</v>
      </c>
      <c r="I379" s="36" t="s">
        <v>1</v>
      </c>
      <c r="J379" s="36" t="s">
        <v>470</v>
      </c>
      <c r="K379" s="36" t="str">
        <f t="shared" ca="1" si="5"/>
        <v>12C5FF5B-9CBA-DAA1-329D-575266B9F434</v>
      </c>
      <c r="L379" s="37"/>
      <c r="M379" s="37" t="s">
        <v>115</v>
      </c>
    </row>
    <row r="380" spans="1:13" ht="15" customHeight="1" x14ac:dyDescent="0.3">
      <c r="A380" s="3" t="s">
        <v>198</v>
      </c>
      <c r="B380" s="4" t="s">
        <v>113</v>
      </c>
      <c r="C380" s="9" t="s">
        <v>114</v>
      </c>
      <c r="D380" s="4" t="s">
        <v>458</v>
      </c>
      <c r="E380" s="4" t="s">
        <v>39</v>
      </c>
      <c r="F380" s="34" t="s">
        <v>251</v>
      </c>
      <c r="G380" s="35">
        <v>740</v>
      </c>
      <c r="H380" s="3" t="s">
        <v>466</v>
      </c>
      <c r="I380" s="36" t="s">
        <v>1</v>
      </c>
      <c r="J380" s="36" t="s">
        <v>470</v>
      </c>
      <c r="K380" s="36" t="str">
        <f t="shared" ca="1" si="5"/>
        <v>2E2A07E5-6388-5AAF-EB59-0120B9860F3B</v>
      </c>
      <c r="L380" s="37"/>
      <c r="M380" s="37" t="s">
        <v>115</v>
      </c>
    </row>
    <row r="381" spans="1:13" ht="15" customHeight="1" x14ac:dyDescent="0.3">
      <c r="A381" s="3" t="s">
        <v>198</v>
      </c>
      <c r="B381" s="4" t="s">
        <v>113</v>
      </c>
      <c r="C381" s="9" t="s">
        <v>114</v>
      </c>
      <c r="D381" s="4" t="s">
        <v>458</v>
      </c>
      <c r="E381" s="4" t="s">
        <v>39</v>
      </c>
      <c r="F381" s="34" t="s">
        <v>254</v>
      </c>
      <c r="G381" s="35">
        <v>370</v>
      </c>
      <c r="H381" s="3" t="s">
        <v>466</v>
      </c>
      <c r="I381" s="36" t="s">
        <v>1</v>
      </c>
      <c r="J381" s="36" t="s">
        <v>470</v>
      </c>
      <c r="K381" s="36" t="str">
        <f t="shared" ca="1" si="5"/>
        <v>ABA3C5E4-5237-4630-E86B-9F658ABB1F37</v>
      </c>
      <c r="L381" s="37"/>
      <c r="M381" s="37" t="s">
        <v>115</v>
      </c>
    </row>
    <row r="382" spans="1:13" ht="15" customHeight="1" x14ac:dyDescent="0.3">
      <c r="A382" s="3" t="s">
        <v>198</v>
      </c>
      <c r="B382" s="4" t="s">
        <v>113</v>
      </c>
      <c r="C382" s="9" t="s">
        <v>114</v>
      </c>
      <c r="D382" s="4" t="s">
        <v>458</v>
      </c>
      <c r="E382" s="4" t="s">
        <v>39</v>
      </c>
      <c r="F382" s="34" t="s">
        <v>256</v>
      </c>
      <c r="G382" s="35">
        <v>120</v>
      </c>
      <c r="H382" s="3" t="s">
        <v>466</v>
      </c>
      <c r="I382" s="36" t="s">
        <v>1</v>
      </c>
      <c r="J382" s="36" t="s">
        <v>470</v>
      </c>
      <c r="K382" s="36" t="str">
        <f t="shared" ca="1" si="5"/>
        <v>FDE031F8-D1F2-34F4-531E-D9A355EC07E1</v>
      </c>
      <c r="L382" s="37"/>
      <c r="M382" s="37" t="s">
        <v>115</v>
      </c>
    </row>
    <row r="383" spans="1:13" ht="15" customHeight="1" x14ac:dyDescent="0.3">
      <c r="A383" s="3" t="s">
        <v>198</v>
      </c>
      <c r="B383" s="4" t="s">
        <v>113</v>
      </c>
      <c r="C383" s="9" t="s">
        <v>114</v>
      </c>
      <c r="D383" s="4" t="s">
        <v>458</v>
      </c>
      <c r="E383" s="4" t="s">
        <v>39</v>
      </c>
      <c r="F383" s="34" t="s">
        <v>258</v>
      </c>
      <c r="G383" s="35">
        <v>500</v>
      </c>
      <c r="H383" s="3" t="s">
        <v>466</v>
      </c>
      <c r="I383" s="36" t="s">
        <v>1</v>
      </c>
      <c r="J383" s="36" t="s">
        <v>470</v>
      </c>
      <c r="K383" s="36" t="str">
        <f t="shared" ca="1" si="5"/>
        <v>0207A06D-7385-1575-F0D7-EBABB453F985</v>
      </c>
      <c r="L383" s="37"/>
      <c r="M383" s="37" t="s">
        <v>115</v>
      </c>
    </row>
    <row r="384" spans="1:13" ht="15" customHeight="1" x14ac:dyDescent="0.3">
      <c r="A384" s="3" t="s">
        <v>198</v>
      </c>
      <c r="B384" s="4" t="s">
        <v>113</v>
      </c>
      <c r="C384" s="9" t="s">
        <v>114</v>
      </c>
      <c r="D384" s="4" t="s">
        <v>458</v>
      </c>
      <c r="E384" s="4" t="s">
        <v>39</v>
      </c>
      <c r="F384" s="34" t="s">
        <v>260</v>
      </c>
      <c r="G384" s="35">
        <v>627</v>
      </c>
      <c r="H384" s="3" t="s">
        <v>466</v>
      </c>
      <c r="I384" s="36" t="s">
        <v>1</v>
      </c>
      <c r="J384" s="36" t="s">
        <v>470</v>
      </c>
      <c r="K384" s="36" t="str">
        <f t="shared" ca="1" si="5"/>
        <v>11DD061F-8947-C60F-B374-1A43FD5BDD65</v>
      </c>
      <c r="L384" s="37"/>
      <c r="M384" s="37" t="s">
        <v>115</v>
      </c>
    </row>
    <row r="385" spans="1:13" ht="15" customHeight="1" x14ac:dyDescent="0.3">
      <c r="A385" s="3" t="s">
        <v>198</v>
      </c>
      <c r="B385" s="4" t="s">
        <v>113</v>
      </c>
      <c r="C385" s="9" t="s">
        <v>114</v>
      </c>
      <c r="D385" s="4" t="s">
        <v>458</v>
      </c>
      <c r="E385" s="4" t="s">
        <v>39</v>
      </c>
      <c r="F385" s="34" t="s">
        <v>262</v>
      </c>
      <c r="G385" s="35">
        <v>1250</v>
      </c>
      <c r="H385" s="3" t="s">
        <v>466</v>
      </c>
      <c r="I385" s="36" t="s">
        <v>1</v>
      </c>
      <c r="J385" s="36" t="s">
        <v>470</v>
      </c>
      <c r="K385" s="36" t="str">
        <f t="shared" ca="1" si="5"/>
        <v>D3AA1FB6-FC7B-8045-01E1-1566B72E7D69</v>
      </c>
      <c r="L385" s="37"/>
      <c r="M385" s="37" t="s">
        <v>115</v>
      </c>
    </row>
    <row r="386" spans="1:13" ht="15" customHeight="1" x14ac:dyDescent="0.3">
      <c r="A386" s="3" t="s">
        <v>198</v>
      </c>
      <c r="B386" s="4" t="s">
        <v>113</v>
      </c>
      <c r="C386" s="9" t="s">
        <v>114</v>
      </c>
      <c r="D386" s="4" t="s">
        <v>458</v>
      </c>
      <c r="E386" s="4" t="s">
        <v>39</v>
      </c>
      <c r="F386" s="34" t="s">
        <v>264</v>
      </c>
      <c r="G386" s="35">
        <v>445.45</v>
      </c>
      <c r="H386" s="3" t="s">
        <v>466</v>
      </c>
      <c r="I386" s="36" t="s">
        <v>1</v>
      </c>
      <c r="J386" s="36" t="s">
        <v>470</v>
      </c>
      <c r="K386" s="36" t="str">
        <f t="shared" ref="K386:K449" ca="1" si="6">_GuidQuasiHexGenerator</f>
        <v>CFE0D857-36FF-1D88-7E67-06DB32645C7D</v>
      </c>
      <c r="L386" s="37"/>
      <c r="M386" s="37" t="s">
        <v>115</v>
      </c>
    </row>
    <row r="387" spans="1:13" ht="15" customHeight="1" x14ac:dyDescent="0.3">
      <c r="A387" s="3" t="s">
        <v>198</v>
      </c>
      <c r="B387" s="4" t="s">
        <v>113</v>
      </c>
      <c r="C387" s="9" t="s">
        <v>114</v>
      </c>
      <c r="D387" s="4" t="s">
        <v>458</v>
      </c>
      <c r="E387" s="4" t="s">
        <v>39</v>
      </c>
      <c r="F387" s="34" t="s">
        <v>266</v>
      </c>
      <c r="G387" s="35">
        <v>370</v>
      </c>
      <c r="H387" s="3" t="s">
        <v>466</v>
      </c>
      <c r="I387" s="36" t="s">
        <v>1</v>
      </c>
      <c r="J387" s="36" t="s">
        <v>470</v>
      </c>
      <c r="K387" s="36" t="str">
        <f t="shared" ca="1" si="6"/>
        <v>B6BBC3FE-8FF2-F6E2-400E-36DBE7EFCFF4</v>
      </c>
      <c r="L387" s="37"/>
      <c r="M387" s="37" t="s">
        <v>115</v>
      </c>
    </row>
    <row r="388" spans="1:13" ht="15" customHeight="1" x14ac:dyDescent="0.3">
      <c r="A388" s="3" t="s">
        <v>198</v>
      </c>
      <c r="B388" s="4" t="s">
        <v>113</v>
      </c>
      <c r="C388" s="9" t="s">
        <v>114</v>
      </c>
      <c r="D388" s="4" t="s">
        <v>458</v>
      </c>
      <c r="E388" s="4" t="s">
        <v>39</v>
      </c>
      <c r="F388" s="34" t="s">
        <v>268</v>
      </c>
      <c r="G388" s="35">
        <v>370</v>
      </c>
      <c r="H388" s="3" t="s">
        <v>466</v>
      </c>
      <c r="I388" s="36" t="s">
        <v>1</v>
      </c>
      <c r="J388" s="36" t="s">
        <v>470</v>
      </c>
      <c r="K388" s="36" t="str">
        <f t="shared" ca="1" si="6"/>
        <v>3DADAD97-B86E-D188-75C6-0B1D1E82FEF3</v>
      </c>
      <c r="L388" s="37"/>
      <c r="M388" s="37" t="s">
        <v>115</v>
      </c>
    </row>
    <row r="389" spans="1:13" ht="15" customHeight="1" x14ac:dyDescent="0.3">
      <c r="A389" s="3" t="s">
        <v>198</v>
      </c>
      <c r="B389" s="4" t="s">
        <v>113</v>
      </c>
      <c r="C389" s="9" t="s">
        <v>114</v>
      </c>
      <c r="D389" s="4" t="s">
        <v>458</v>
      </c>
      <c r="E389" s="4" t="s">
        <v>39</v>
      </c>
      <c r="F389" s="34" t="s">
        <v>270</v>
      </c>
      <c r="G389" s="35">
        <v>370</v>
      </c>
      <c r="H389" s="3" t="s">
        <v>466</v>
      </c>
      <c r="I389" s="36" t="s">
        <v>1</v>
      </c>
      <c r="J389" s="36" t="s">
        <v>470</v>
      </c>
      <c r="K389" s="36" t="str">
        <f t="shared" ca="1" si="6"/>
        <v>0D2F819E-0726-1728-E28F-5E9D030CA2B5</v>
      </c>
      <c r="L389" s="37"/>
      <c r="M389" s="37" t="s">
        <v>115</v>
      </c>
    </row>
    <row r="390" spans="1:13" ht="15" customHeight="1" x14ac:dyDescent="0.3">
      <c r="A390" s="3" t="s">
        <v>198</v>
      </c>
      <c r="B390" s="4" t="s">
        <v>113</v>
      </c>
      <c r="C390" s="9" t="s">
        <v>114</v>
      </c>
      <c r="D390" s="4" t="s">
        <v>458</v>
      </c>
      <c r="E390" s="4" t="s">
        <v>39</v>
      </c>
      <c r="F390" s="34" t="s">
        <v>272</v>
      </c>
      <c r="G390" s="35">
        <v>370</v>
      </c>
      <c r="H390" s="3" t="s">
        <v>466</v>
      </c>
      <c r="I390" s="36" t="s">
        <v>1</v>
      </c>
      <c r="J390" s="36" t="s">
        <v>470</v>
      </c>
      <c r="K390" s="36" t="str">
        <f t="shared" ca="1" si="6"/>
        <v>6D7D3954-1784-D4E0-A68B-2D631D22D96B</v>
      </c>
      <c r="L390" s="37"/>
      <c r="M390" s="37" t="s">
        <v>115</v>
      </c>
    </row>
    <row r="391" spans="1:13" ht="15" customHeight="1" x14ac:dyDescent="0.3">
      <c r="A391" s="3" t="s">
        <v>198</v>
      </c>
      <c r="B391" s="4" t="s">
        <v>113</v>
      </c>
      <c r="C391" s="9" t="s">
        <v>114</v>
      </c>
      <c r="D391" s="4" t="s">
        <v>458</v>
      </c>
      <c r="E391" s="4" t="s">
        <v>39</v>
      </c>
      <c r="F391" s="34" t="s">
        <v>274</v>
      </c>
      <c r="G391" s="35">
        <v>1120</v>
      </c>
      <c r="H391" s="3" t="s">
        <v>466</v>
      </c>
      <c r="I391" s="36" t="s">
        <v>1</v>
      </c>
      <c r="J391" s="36" t="s">
        <v>470</v>
      </c>
      <c r="K391" s="36" t="str">
        <f t="shared" ca="1" si="6"/>
        <v>0136636E-A41F-483F-2743-CE5C15D2A77E</v>
      </c>
      <c r="L391" s="37"/>
      <c r="M391" s="37" t="s">
        <v>115</v>
      </c>
    </row>
    <row r="392" spans="1:13" ht="15" customHeight="1" x14ac:dyDescent="0.3">
      <c r="A392" s="3" t="s">
        <v>198</v>
      </c>
      <c r="B392" s="4" t="s">
        <v>113</v>
      </c>
      <c r="C392" s="9" t="s">
        <v>114</v>
      </c>
      <c r="D392" s="4" t="s">
        <v>458</v>
      </c>
      <c r="E392" s="4" t="s">
        <v>39</v>
      </c>
      <c r="F392" s="34" t="s">
        <v>276</v>
      </c>
      <c r="G392" s="35">
        <v>370</v>
      </c>
      <c r="H392" s="3" t="s">
        <v>466</v>
      </c>
      <c r="I392" s="36" t="s">
        <v>1</v>
      </c>
      <c r="J392" s="36" t="s">
        <v>470</v>
      </c>
      <c r="K392" s="36" t="str">
        <f t="shared" ca="1" si="6"/>
        <v>82F28E83-CBF7-18A1-2FCC-D2E26533CB2E</v>
      </c>
      <c r="L392" s="37"/>
      <c r="M392" s="37" t="s">
        <v>115</v>
      </c>
    </row>
    <row r="393" spans="1:13" ht="15" customHeight="1" x14ac:dyDescent="0.3">
      <c r="A393" s="3" t="s">
        <v>198</v>
      </c>
      <c r="B393" s="4" t="s">
        <v>113</v>
      </c>
      <c r="C393" s="9" t="s">
        <v>114</v>
      </c>
      <c r="D393" s="4" t="s">
        <v>458</v>
      </c>
      <c r="E393" s="4" t="s">
        <v>39</v>
      </c>
      <c r="F393" s="34" t="s">
        <v>278</v>
      </c>
      <c r="G393" s="35">
        <v>627</v>
      </c>
      <c r="H393" s="3" t="s">
        <v>466</v>
      </c>
      <c r="I393" s="36" t="s">
        <v>1</v>
      </c>
      <c r="J393" s="36" t="s">
        <v>470</v>
      </c>
      <c r="K393" s="36" t="str">
        <f t="shared" ca="1" si="6"/>
        <v>58CD4F2E-3C86-0871-F61A-5177E3F30C88</v>
      </c>
      <c r="L393" s="37"/>
      <c r="M393" s="37" t="s">
        <v>115</v>
      </c>
    </row>
    <row r="394" spans="1:13" ht="15" customHeight="1" x14ac:dyDescent="0.3">
      <c r="A394" s="3" t="s">
        <v>198</v>
      </c>
      <c r="B394" s="4" t="s">
        <v>113</v>
      </c>
      <c r="C394" s="9" t="s">
        <v>114</v>
      </c>
      <c r="D394" s="4" t="s">
        <v>458</v>
      </c>
      <c r="E394" s="4" t="s">
        <v>39</v>
      </c>
      <c r="F394" s="34" t="s">
        <v>280</v>
      </c>
      <c r="G394" s="35">
        <v>1250</v>
      </c>
      <c r="H394" s="3" t="s">
        <v>466</v>
      </c>
      <c r="I394" s="36" t="s">
        <v>1</v>
      </c>
      <c r="J394" s="36" t="s">
        <v>470</v>
      </c>
      <c r="K394" s="36" t="str">
        <f t="shared" ca="1" si="6"/>
        <v>B11DD082-9E9C-2506-00DE-11DBC23A5F24</v>
      </c>
      <c r="L394" s="37"/>
      <c r="M394" s="37" t="s">
        <v>115</v>
      </c>
    </row>
    <row r="395" spans="1:13" ht="15" customHeight="1" x14ac:dyDescent="0.3">
      <c r="A395" s="3" t="s">
        <v>198</v>
      </c>
      <c r="B395" s="4" t="s">
        <v>113</v>
      </c>
      <c r="C395" s="9" t="s">
        <v>114</v>
      </c>
      <c r="D395" s="4" t="s">
        <v>458</v>
      </c>
      <c r="E395" s="4" t="s">
        <v>39</v>
      </c>
      <c r="F395" s="34" t="s">
        <v>282</v>
      </c>
      <c r="G395" s="35">
        <v>445.45</v>
      </c>
      <c r="H395" s="3" t="s">
        <v>466</v>
      </c>
      <c r="I395" s="36" t="s">
        <v>1</v>
      </c>
      <c r="J395" s="36" t="s">
        <v>470</v>
      </c>
      <c r="K395" s="36" t="str">
        <f t="shared" ca="1" si="6"/>
        <v>5CBD4229-9A41-2D36-CD1A-FFA5EB15F1B2</v>
      </c>
      <c r="L395" s="37"/>
      <c r="M395" s="37" t="s">
        <v>115</v>
      </c>
    </row>
    <row r="396" spans="1:13" ht="15" customHeight="1" x14ac:dyDescent="0.3">
      <c r="A396" s="3" t="s">
        <v>198</v>
      </c>
      <c r="B396" s="4" t="s">
        <v>113</v>
      </c>
      <c r="C396" s="9" t="s">
        <v>114</v>
      </c>
      <c r="D396" s="4" t="s">
        <v>458</v>
      </c>
      <c r="E396" s="4" t="s">
        <v>39</v>
      </c>
      <c r="F396" s="34" t="s">
        <v>284</v>
      </c>
      <c r="G396" s="35">
        <v>370</v>
      </c>
      <c r="H396" s="3" t="s">
        <v>466</v>
      </c>
      <c r="I396" s="36" t="s">
        <v>1</v>
      </c>
      <c r="J396" s="36" t="s">
        <v>470</v>
      </c>
      <c r="K396" s="36" t="str">
        <f t="shared" ca="1" si="6"/>
        <v>361C1E45-6BCF-51A6-3BD8-C9F22B45EFBB</v>
      </c>
      <c r="L396" s="37"/>
      <c r="M396" s="37" t="s">
        <v>115</v>
      </c>
    </row>
    <row r="397" spans="1:13" ht="15" customHeight="1" x14ac:dyDescent="0.3">
      <c r="A397" s="3" t="s">
        <v>198</v>
      </c>
      <c r="B397" s="4" t="s">
        <v>113</v>
      </c>
      <c r="C397" s="9" t="s">
        <v>114</v>
      </c>
      <c r="D397" s="4" t="s">
        <v>458</v>
      </c>
      <c r="E397" s="4" t="s">
        <v>39</v>
      </c>
      <c r="F397" s="34" t="s">
        <v>286</v>
      </c>
      <c r="G397" s="35">
        <v>792</v>
      </c>
      <c r="H397" s="3" t="s">
        <v>466</v>
      </c>
      <c r="I397" s="36" t="s">
        <v>1</v>
      </c>
      <c r="J397" s="36" t="s">
        <v>470</v>
      </c>
      <c r="K397" s="36" t="str">
        <f t="shared" ca="1" si="6"/>
        <v>337F1DB7-F05E-D0CB-C66C-2EC8AD2DBAD5</v>
      </c>
      <c r="L397" s="37"/>
      <c r="M397" s="37" t="s">
        <v>115</v>
      </c>
    </row>
    <row r="398" spans="1:13" ht="15" customHeight="1" x14ac:dyDescent="0.3">
      <c r="A398" s="3" t="s">
        <v>198</v>
      </c>
      <c r="B398" s="4" t="s">
        <v>113</v>
      </c>
      <c r="C398" s="9" t="s">
        <v>114</v>
      </c>
      <c r="D398" s="4" t="s">
        <v>458</v>
      </c>
      <c r="E398" s="4" t="s">
        <v>39</v>
      </c>
      <c r="F398" s="34" t="s">
        <v>288</v>
      </c>
      <c r="G398" s="35">
        <v>627</v>
      </c>
      <c r="H398" s="3" t="s">
        <v>466</v>
      </c>
      <c r="I398" s="36" t="s">
        <v>1</v>
      </c>
      <c r="J398" s="36" t="s">
        <v>470</v>
      </c>
      <c r="K398" s="36" t="str">
        <f t="shared" ca="1" si="6"/>
        <v>F6B3C89E-842D-7FFF-E2E3-EC4BEE9AB284</v>
      </c>
      <c r="L398" s="37"/>
      <c r="M398" s="37" t="s">
        <v>115</v>
      </c>
    </row>
    <row r="399" spans="1:13" ht="15" customHeight="1" x14ac:dyDescent="0.3">
      <c r="A399" s="3" t="s">
        <v>198</v>
      </c>
      <c r="B399" s="4" t="s">
        <v>113</v>
      </c>
      <c r="C399" s="9" t="s">
        <v>114</v>
      </c>
      <c r="D399" s="4" t="s">
        <v>458</v>
      </c>
      <c r="E399" s="4" t="s">
        <v>39</v>
      </c>
      <c r="F399" s="34" t="s">
        <v>290</v>
      </c>
      <c r="G399" s="35">
        <v>370</v>
      </c>
      <c r="H399" s="3" t="s">
        <v>466</v>
      </c>
      <c r="I399" s="36" t="s">
        <v>1</v>
      </c>
      <c r="J399" s="36" t="s">
        <v>470</v>
      </c>
      <c r="K399" s="36" t="str">
        <f t="shared" ca="1" si="6"/>
        <v>BA89862D-75BA-3789-B8E3-4A701D133136</v>
      </c>
      <c r="L399" s="37"/>
      <c r="M399" s="37" t="s">
        <v>115</v>
      </c>
    </row>
    <row r="400" spans="1:13" ht="15" customHeight="1" x14ac:dyDescent="0.3">
      <c r="A400" s="3" t="s">
        <v>198</v>
      </c>
      <c r="B400" s="4" t="s">
        <v>113</v>
      </c>
      <c r="C400" s="9" t="s">
        <v>114</v>
      </c>
      <c r="D400" s="4" t="s">
        <v>458</v>
      </c>
      <c r="E400" s="4" t="s">
        <v>39</v>
      </c>
      <c r="F400" s="34" t="s">
        <v>292</v>
      </c>
      <c r="G400" s="35">
        <v>500</v>
      </c>
      <c r="H400" s="3" t="s">
        <v>466</v>
      </c>
      <c r="I400" s="36" t="s">
        <v>1</v>
      </c>
      <c r="J400" s="36" t="s">
        <v>470</v>
      </c>
      <c r="K400" s="36" t="str">
        <f t="shared" ca="1" si="6"/>
        <v>B28EC2A5-E0DE-F463-DE82-4FBA7AFB9C88</v>
      </c>
      <c r="L400" s="37"/>
      <c r="M400" s="37" t="s">
        <v>115</v>
      </c>
    </row>
    <row r="401" spans="1:13" ht="15" customHeight="1" x14ac:dyDescent="0.3">
      <c r="A401" s="3" t="s">
        <v>198</v>
      </c>
      <c r="B401" s="4" t="s">
        <v>113</v>
      </c>
      <c r="C401" s="9" t="s">
        <v>114</v>
      </c>
      <c r="D401" s="4" t="s">
        <v>458</v>
      </c>
      <c r="E401" s="4" t="s">
        <v>39</v>
      </c>
      <c r="F401" s="34" t="s">
        <v>294</v>
      </c>
      <c r="G401" s="35">
        <v>627</v>
      </c>
      <c r="H401" s="3" t="s">
        <v>466</v>
      </c>
      <c r="I401" s="36" t="s">
        <v>1</v>
      </c>
      <c r="J401" s="36" t="s">
        <v>470</v>
      </c>
      <c r="K401" s="36" t="str">
        <f t="shared" ca="1" si="6"/>
        <v>1504FE54-C748-460D-A925-0F7EAE43672E</v>
      </c>
      <c r="L401" s="37"/>
      <c r="M401" s="37" t="s">
        <v>115</v>
      </c>
    </row>
    <row r="402" spans="1:13" ht="15" customHeight="1" x14ac:dyDescent="0.3">
      <c r="A402" s="3" t="s">
        <v>198</v>
      </c>
      <c r="B402" s="4" t="s">
        <v>113</v>
      </c>
      <c r="C402" s="9" t="s">
        <v>114</v>
      </c>
      <c r="D402" s="4" t="s">
        <v>458</v>
      </c>
      <c r="E402" s="4" t="s">
        <v>39</v>
      </c>
      <c r="F402" s="34" t="s">
        <v>296</v>
      </c>
      <c r="G402" s="35">
        <v>7833</v>
      </c>
      <c r="H402" s="3" t="s">
        <v>466</v>
      </c>
      <c r="I402" s="36" t="s">
        <v>1</v>
      </c>
      <c r="J402" s="36" t="s">
        <v>470</v>
      </c>
      <c r="K402" s="36" t="str">
        <f t="shared" ca="1" si="6"/>
        <v>9E1CC44A-53F8-5A53-12FC-92AAE6C62707</v>
      </c>
      <c r="L402" s="37"/>
      <c r="M402" s="37" t="s">
        <v>115</v>
      </c>
    </row>
    <row r="403" spans="1:13" ht="15" customHeight="1" x14ac:dyDescent="0.3">
      <c r="A403" s="3" t="s">
        <v>198</v>
      </c>
      <c r="B403" s="4" t="s">
        <v>113</v>
      </c>
      <c r="C403" s="9" t="s">
        <v>114</v>
      </c>
      <c r="D403" s="4" t="s">
        <v>458</v>
      </c>
      <c r="E403" s="4" t="s">
        <v>39</v>
      </c>
      <c r="F403" s="34" t="s">
        <v>298</v>
      </c>
      <c r="G403" s="35">
        <v>740</v>
      </c>
      <c r="H403" s="3" t="s">
        <v>466</v>
      </c>
      <c r="I403" s="36" t="s">
        <v>1</v>
      </c>
      <c r="J403" s="36" t="s">
        <v>470</v>
      </c>
      <c r="K403" s="36" t="str">
        <f t="shared" ca="1" si="6"/>
        <v>8A9A9028-FA87-3487-2EC4-29E0DF709F34</v>
      </c>
      <c r="L403" s="37"/>
      <c r="M403" s="37" t="s">
        <v>115</v>
      </c>
    </row>
    <row r="404" spans="1:13" ht="15" customHeight="1" x14ac:dyDescent="0.3">
      <c r="A404" s="3" t="s">
        <v>198</v>
      </c>
      <c r="B404" s="4" t="s">
        <v>113</v>
      </c>
      <c r="C404" s="9" t="s">
        <v>114</v>
      </c>
      <c r="D404" s="4" t="s">
        <v>458</v>
      </c>
      <c r="E404" s="4" t="s">
        <v>39</v>
      </c>
      <c r="F404" s="34" t="s">
        <v>300</v>
      </c>
      <c r="G404" s="35">
        <v>627</v>
      </c>
      <c r="H404" s="3" t="s">
        <v>466</v>
      </c>
      <c r="I404" s="36" t="s">
        <v>1</v>
      </c>
      <c r="J404" s="36" t="s">
        <v>470</v>
      </c>
      <c r="K404" s="36" t="str">
        <f t="shared" ca="1" si="6"/>
        <v>82F24997-1F5B-A868-0D34-B3061AA026EC</v>
      </c>
      <c r="L404" s="37"/>
      <c r="M404" s="37" t="s">
        <v>115</v>
      </c>
    </row>
    <row r="405" spans="1:13" ht="15" customHeight="1" x14ac:dyDescent="0.3">
      <c r="A405" s="3" t="s">
        <v>198</v>
      </c>
      <c r="B405" s="4" t="s">
        <v>113</v>
      </c>
      <c r="C405" s="9" t="s">
        <v>114</v>
      </c>
      <c r="D405" s="4" t="s">
        <v>458</v>
      </c>
      <c r="E405" s="4" t="s">
        <v>39</v>
      </c>
      <c r="F405" s="34" t="s">
        <v>302</v>
      </c>
      <c r="G405" s="35">
        <v>24</v>
      </c>
      <c r="H405" s="3" t="s">
        <v>466</v>
      </c>
      <c r="I405" s="36" t="s">
        <v>1</v>
      </c>
      <c r="J405" s="36" t="s">
        <v>470</v>
      </c>
      <c r="K405" s="36" t="str">
        <f t="shared" ca="1" si="6"/>
        <v>DAF811FE-7E02-3565-7EB8-EAF34F09BF10</v>
      </c>
      <c r="L405" s="37"/>
      <c r="M405" s="37" t="s">
        <v>115</v>
      </c>
    </row>
    <row r="406" spans="1:13" ht="15" customHeight="1" x14ac:dyDescent="0.3">
      <c r="A406" s="3" t="s">
        <v>198</v>
      </c>
      <c r="B406" s="4" t="s">
        <v>113</v>
      </c>
      <c r="C406" s="9" t="s">
        <v>114</v>
      </c>
      <c r="D406" s="4" t="s">
        <v>458</v>
      </c>
      <c r="E406" s="4" t="s">
        <v>39</v>
      </c>
      <c r="F406" s="34" t="s">
        <v>304</v>
      </c>
      <c r="G406" s="35">
        <v>250</v>
      </c>
      <c r="H406" s="3" t="s">
        <v>466</v>
      </c>
      <c r="I406" s="36" t="s">
        <v>1</v>
      </c>
      <c r="J406" s="36" t="s">
        <v>470</v>
      </c>
      <c r="K406" s="36" t="str">
        <f t="shared" ca="1" si="6"/>
        <v>2ACA4484-EC7E-0B0D-F136-431C827A94FA</v>
      </c>
      <c r="L406" s="37"/>
      <c r="M406" s="37" t="s">
        <v>115</v>
      </c>
    </row>
    <row r="407" spans="1:13" ht="15" customHeight="1" x14ac:dyDescent="0.3">
      <c r="A407" s="3" t="s">
        <v>198</v>
      </c>
      <c r="B407" s="4" t="s">
        <v>113</v>
      </c>
      <c r="C407" s="9" t="s">
        <v>114</v>
      </c>
      <c r="D407" s="4" t="s">
        <v>458</v>
      </c>
      <c r="E407" s="4" t="s">
        <v>39</v>
      </c>
      <c r="F407" s="34" t="s">
        <v>306</v>
      </c>
      <c r="G407" s="35">
        <v>370</v>
      </c>
      <c r="H407" s="3" t="s">
        <v>466</v>
      </c>
      <c r="I407" s="36" t="s">
        <v>1</v>
      </c>
      <c r="J407" s="36" t="s">
        <v>470</v>
      </c>
      <c r="K407" s="36" t="str">
        <f t="shared" ca="1" si="6"/>
        <v>20311695-5E29-1D33-A764-711C614D0F65</v>
      </c>
      <c r="L407" s="37"/>
      <c r="M407" s="37" t="s">
        <v>115</v>
      </c>
    </row>
    <row r="408" spans="1:13" ht="15" customHeight="1" x14ac:dyDescent="0.3">
      <c r="A408" s="3" t="s">
        <v>198</v>
      </c>
      <c r="B408" s="4" t="s">
        <v>113</v>
      </c>
      <c r="C408" s="9" t="s">
        <v>114</v>
      </c>
      <c r="D408" s="4" t="s">
        <v>458</v>
      </c>
      <c r="E408" s="4" t="s">
        <v>39</v>
      </c>
      <c r="F408" s="34" t="s">
        <v>308</v>
      </c>
      <c r="G408" s="35">
        <v>833</v>
      </c>
      <c r="H408" s="3" t="s">
        <v>466</v>
      </c>
      <c r="I408" s="36" t="s">
        <v>1</v>
      </c>
      <c r="J408" s="36" t="s">
        <v>470</v>
      </c>
      <c r="K408" s="36" t="str">
        <f t="shared" ca="1" si="6"/>
        <v>D34AFC36-91DE-EDDA-050F-2A2787AFCDAC</v>
      </c>
      <c r="L408" s="37"/>
      <c r="M408" s="37" t="s">
        <v>115</v>
      </c>
    </row>
    <row r="409" spans="1:13" ht="15" customHeight="1" x14ac:dyDescent="0.3">
      <c r="A409" s="3" t="s">
        <v>198</v>
      </c>
      <c r="B409" s="4" t="s">
        <v>113</v>
      </c>
      <c r="C409" s="9" t="s">
        <v>114</v>
      </c>
      <c r="D409" s="4" t="s">
        <v>458</v>
      </c>
      <c r="E409" s="4" t="s">
        <v>39</v>
      </c>
      <c r="F409" s="34" t="s">
        <v>310</v>
      </c>
      <c r="G409" s="35">
        <v>1120</v>
      </c>
      <c r="H409" s="3" t="s">
        <v>466</v>
      </c>
      <c r="I409" s="36" t="s">
        <v>1</v>
      </c>
      <c r="J409" s="36" t="s">
        <v>470</v>
      </c>
      <c r="K409" s="36" t="str">
        <f t="shared" ca="1" si="6"/>
        <v>0677D955-8BB4-8A0D-1F50-3818E473E8B9</v>
      </c>
      <c r="L409" s="37"/>
      <c r="M409" s="37" t="s">
        <v>115</v>
      </c>
    </row>
    <row r="410" spans="1:13" ht="15" customHeight="1" x14ac:dyDescent="0.3">
      <c r="A410" s="3" t="s">
        <v>198</v>
      </c>
      <c r="B410" s="4" t="s">
        <v>113</v>
      </c>
      <c r="C410" s="9" t="s">
        <v>114</v>
      </c>
      <c r="D410" s="4" t="s">
        <v>458</v>
      </c>
      <c r="E410" s="4" t="s">
        <v>39</v>
      </c>
      <c r="F410" s="34" t="s">
        <v>312</v>
      </c>
      <c r="G410" s="35">
        <v>1120</v>
      </c>
      <c r="H410" s="3" t="s">
        <v>466</v>
      </c>
      <c r="I410" s="36" t="s">
        <v>1</v>
      </c>
      <c r="J410" s="36" t="s">
        <v>470</v>
      </c>
      <c r="K410" s="36" t="str">
        <f t="shared" ca="1" si="6"/>
        <v>9E077DEC-2704-2680-87E2-03DC854F8632</v>
      </c>
      <c r="L410" s="37"/>
      <c r="M410" s="37" t="s">
        <v>115</v>
      </c>
    </row>
    <row r="411" spans="1:13" ht="15" customHeight="1" x14ac:dyDescent="0.3">
      <c r="A411" s="3" t="s">
        <v>198</v>
      </c>
      <c r="B411" s="4" t="s">
        <v>113</v>
      </c>
      <c r="C411" s="9" t="s">
        <v>114</v>
      </c>
      <c r="D411" s="4" t="s">
        <v>458</v>
      </c>
      <c r="E411" s="4" t="s">
        <v>39</v>
      </c>
      <c r="F411" s="34" t="s">
        <v>314</v>
      </c>
      <c r="G411" s="35">
        <v>370</v>
      </c>
      <c r="H411" s="3" t="s">
        <v>466</v>
      </c>
      <c r="I411" s="36" t="s">
        <v>1</v>
      </c>
      <c r="J411" s="36" t="s">
        <v>470</v>
      </c>
      <c r="K411" s="36" t="str">
        <f t="shared" ca="1" si="6"/>
        <v>F0C51C60-9976-EC93-A18E-92A9CB32E948</v>
      </c>
      <c r="L411" s="37"/>
      <c r="M411" s="37" t="s">
        <v>115</v>
      </c>
    </row>
    <row r="412" spans="1:13" ht="15" customHeight="1" x14ac:dyDescent="0.3">
      <c r="A412" s="3" t="s">
        <v>198</v>
      </c>
      <c r="B412" s="4" t="s">
        <v>113</v>
      </c>
      <c r="C412" s="9" t="s">
        <v>114</v>
      </c>
      <c r="D412" s="4" t="s">
        <v>458</v>
      </c>
      <c r="E412" s="4" t="s">
        <v>39</v>
      </c>
      <c r="F412" s="34" t="s">
        <v>316</v>
      </c>
      <c r="G412" s="35">
        <v>740</v>
      </c>
      <c r="H412" s="3" t="s">
        <v>466</v>
      </c>
      <c r="I412" s="36" t="s">
        <v>1</v>
      </c>
      <c r="J412" s="36" t="s">
        <v>470</v>
      </c>
      <c r="K412" s="36" t="str">
        <f t="shared" ca="1" si="6"/>
        <v>D05A65C4-94FE-6A32-6C7D-2D8B14BA820F</v>
      </c>
      <c r="L412" s="37"/>
      <c r="M412" s="37" t="s">
        <v>115</v>
      </c>
    </row>
    <row r="413" spans="1:13" ht="15" customHeight="1" x14ac:dyDescent="0.3">
      <c r="A413" s="3" t="s">
        <v>198</v>
      </c>
      <c r="B413" s="4" t="s">
        <v>113</v>
      </c>
      <c r="C413" s="9" t="s">
        <v>114</v>
      </c>
      <c r="D413" s="4" t="s">
        <v>458</v>
      </c>
      <c r="E413" s="4" t="s">
        <v>39</v>
      </c>
      <c r="F413" s="34" t="s">
        <v>318</v>
      </c>
      <c r="G413" s="35">
        <v>627</v>
      </c>
      <c r="H413" s="3" t="s">
        <v>466</v>
      </c>
      <c r="I413" s="36" t="s">
        <v>1</v>
      </c>
      <c r="J413" s="36" t="s">
        <v>470</v>
      </c>
      <c r="K413" s="36" t="str">
        <f t="shared" ca="1" si="6"/>
        <v>A0693610-1951-4612-52AE-6B6099910702</v>
      </c>
      <c r="L413" s="37"/>
      <c r="M413" s="37" t="s">
        <v>115</v>
      </c>
    </row>
    <row r="414" spans="1:13" ht="15" customHeight="1" x14ac:dyDescent="0.3">
      <c r="A414" s="3" t="s">
        <v>198</v>
      </c>
      <c r="B414" s="4" t="s">
        <v>113</v>
      </c>
      <c r="C414" s="9" t="s">
        <v>114</v>
      </c>
      <c r="D414" s="4" t="s">
        <v>458</v>
      </c>
      <c r="E414" s="4" t="s">
        <v>39</v>
      </c>
      <c r="F414" s="34" t="s">
        <v>320</v>
      </c>
      <c r="G414" s="35">
        <v>627</v>
      </c>
      <c r="H414" s="3" t="s">
        <v>466</v>
      </c>
      <c r="I414" s="36" t="s">
        <v>1</v>
      </c>
      <c r="J414" s="36" t="s">
        <v>470</v>
      </c>
      <c r="K414" s="36" t="str">
        <f t="shared" ca="1" si="6"/>
        <v>E6FC8CD9-77E4-90D2-A3EC-3D3BEC8762D8</v>
      </c>
      <c r="L414" s="37"/>
      <c r="M414" s="37" t="s">
        <v>115</v>
      </c>
    </row>
    <row r="415" spans="1:13" ht="15" customHeight="1" x14ac:dyDescent="0.3">
      <c r="A415" s="3" t="s">
        <v>198</v>
      </c>
      <c r="B415" s="4" t="s">
        <v>113</v>
      </c>
      <c r="C415" s="9" t="s">
        <v>114</v>
      </c>
      <c r="D415" s="4" t="s">
        <v>458</v>
      </c>
      <c r="E415" s="4" t="s">
        <v>39</v>
      </c>
      <c r="F415" s="34" t="s">
        <v>322</v>
      </c>
      <c r="G415" s="35">
        <v>370</v>
      </c>
      <c r="H415" s="3" t="s">
        <v>466</v>
      </c>
      <c r="I415" s="36" t="s">
        <v>1</v>
      </c>
      <c r="J415" s="36" t="s">
        <v>470</v>
      </c>
      <c r="K415" s="36" t="str">
        <f t="shared" ca="1" si="6"/>
        <v>86D95E72-C4C0-1D50-35CD-E92EC4710196</v>
      </c>
      <c r="L415" s="37"/>
      <c r="M415" s="37" t="s">
        <v>115</v>
      </c>
    </row>
    <row r="416" spans="1:13" ht="15" customHeight="1" x14ac:dyDescent="0.3">
      <c r="A416" s="3" t="s">
        <v>198</v>
      </c>
      <c r="B416" s="4" t="s">
        <v>113</v>
      </c>
      <c r="C416" s="9" t="s">
        <v>114</v>
      </c>
      <c r="D416" s="4" t="s">
        <v>458</v>
      </c>
      <c r="E416" s="4" t="s">
        <v>39</v>
      </c>
      <c r="F416" s="34" t="s">
        <v>324</v>
      </c>
      <c r="G416" s="35">
        <v>500</v>
      </c>
      <c r="H416" s="3" t="s">
        <v>466</v>
      </c>
      <c r="I416" s="36" t="s">
        <v>1</v>
      </c>
      <c r="J416" s="36" t="s">
        <v>470</v>
      </c>
      <c r="K416" s="36" t="str">
        <f t="shared" ca="1" si="6"/>
        <v>852E8FA9-625E-926B-21FD-4591E3EB2B27</v>
      </c>
      <c r="L416" s="37"/>
      <c r="M416" s="37" t="s">
        <v>115</v>
      </c>
    </row>
    <row r="417" spans="1:13" ht="15" customHeight="1" x14ac:dyDescent="0.3">
      <c r="A417" s="3" t="s">
        <v>198</v>
      </c>
      <c r="B417" s="4" t="s">
        <v>113</v>
      </c>
      <c r="C417" s="9" t="s">
        <v>114</v>
      </c>
      <c r="D417" s="4" t="s">
        <v>458</v>
      </c>
      <c r="E417" s="4" t="s">
        <v>39</v>
      </c>
      <c r="F417" s="34" t="s">
        <v>326</v>
      </c>
      <c r="G417" s="35">
        <v>627</v>
      </c>
      <c r="H417" s="3" t="s">
        <v>466</v>
      </c>
      <c r="I417" s="36" t="s">
        <v>1</v>
      </c>
      <c r="J417" s="36" t="s">
        <v>470</v>
      </c>
      <c r="K417" s="36" t="str">
        <f t="shared" ca="1" si="6"/>
        <v>CDBF3E80-12B0-F6F9-4AE7-7F225179DB60</v>
      </c>
      <c r="L417" s="37"/>
      <c r="M417" s="37" t="s">
        <v>115</v>
      </c>
    </row>
    <row r="418" spans="1:13" ht="15" customHeight="1" x14ac:dyDescent="0.3">
      <c r="A418" s="3" t="s">
        <v>198</v>
      </c>
      <c r="B418" s="4" t="s">
        <v>113</v>
      </c>
      <c r="C418" s="9" t="s">
        <v>114</v>
      </c>
      <c r="D418" s="4" t="s">
        <v>458</v>
      </c>
      <c r="E418" s="4" t="s">
        <v>39</v>
      </c>
      <c r="F418" s="34" t="s">
        <v>328</v>
      </c>
      <c r="G418" s="35">
        <v>24</v>
      </c>
      <c r="H418" s="3" t="s">
        <v>466</v>
      </c>
      <c r="I418" s="36" t="s">
        <v>1</v>
      </c>
      <c r="J418" s="36" t="s">
        <v>470</v>
      </c>
      <c r="K418" s="36" t="str">
        <f t="shared" ca="1" si="6"/>
        <v>7DFD2FFE-C5F8-0001-7CF6-0E3EB4EB7865</v>
      </c>
      <c r="L418" s="37"/>
      <c r="M418" s="37" t="s">
        <v>115</v>
      </c>
    </row>
    <row r="419" spans="1:13" ht="15" customHeight="1" x14ac:dyDescent="0.3">
      <c r="A419" s="3" t="s">
        <v>198</v>
      </c>
      <c r="B419" s="4" t="s">
        <v>113</v>
      </c>
      <c r="C419" s="9" t="s">
        <v>114</v>
      </c>
      <c r="D419" s="4" t="s">
        <v>458</v>
      </c>
      <c r="E419" s="4" t="s">
        <v>39</v>
      </c>
      <c r="F419" s="34" t="s">
        <v>330</v>
      </c>
      <c r="G419" s="35">
        <v>1120</v>
      </c>
      <c r="H419" s="3" t="s">
        <v>466</v>
      </c>
      <c r="I419" s="36" t="s">
        <v>1</v>
      </c>
      <c r="J419" s="36" t="s">
        <v>470</v>
      </c>
      <c r="K419" s="36" t="str">
        <f t="shared" ca="1" si="6"/>
        <v>CE4EF8A9-1655-76C4-6F8A-C212A0B3D3C0</v>
      </c>
      <c r="L419" s="37"/>
      <c r="M419" s="37" t="s">
        <v>115</v>
      </c>
    </row>
    <row r="420" spans="1:13" ht="15" customHeight="1" x14ac:dyDescent="0.3">
      <c r="A420" s="3" t="s">
        <v>198</v>
      </c>
      <c r="B420" s="4" t="s">
        <v>113</v>
      </c>
      <c r="C420" s="9" t="s">
        <v>114</v>
      </c>
      <c r="D420" s="4" t="s">
        <v>458</v>
      </c>
      <c r="E420" s="4" t="s">
        <v>39</v>
      </c>
      <c r="F420" s="34" t="s">
        <v>332</v>
      </c>
      <c r="G420" s="35">
        <v>370</v>
      </c>
      <c r="H420" s="3" t="s">
        <v>466</v>
      </c>
      <c r="I420" s="36" t="s">
        <v>1</v>
      </c>
      <c r="J420" s="36" t="s">
        <v>470</v>
      </c>
      <c r="K420" s="36" t="str">
        <f t="shared" ca="1" si="6"/>
        <v>B9365CDA-5B4E-857D-6945-0E37C1D32518</v>
      </c>
      <c r="L420" s="37"/>
      <c r="M420" s="37" t="s">
        <v>115</v>
      </c>
    </row>
    <row r="421" spans="1:13" ht="15" customHeight="1" x14ac:dyDescent="0.3">
      <c r="A421" s="3" t="s">
        <v>198</v>
      </c>
      <c r="B421" s="4" t="s">
        <v>113</v>
      </c>
      <c r="C421" s="9" t="s">
        <v>114</v>
      </c>
      <c r="D421" s="4" t="s">
        <v>458</v>
      </c>
      <c r="E421" s="4" t="s">
        <v>39</v>
      </c>
      <c r="F421" s="34" t="s">
        <v>334</v>
      </c>
      <c r="G421" s="35">
        <v>740</v>
      </c>
      <c r="H421" s="3" t="s">
        <v>466</v>
      </c>
      <c r="I421" s="36" t="s">
        <v>1</v>
      </c>
      <c r="J421" s="36" t="s">
        <v>470</v>
      </c>
      <c r="K421" s="36" t="str">
        <f t="shared" ca="1" si="6"/>
        <v>76D84B09-5E8D-C420-465C-240014A82F6E</v>
      </c>
      <c r="L421" s="37"/>
      <c r="M421" s="37" t="s">
        <v>115</v>
      </c>
    </row>
    <row r="422" spans="1:13" ht="15" customHeight="1" x14ac:dyDescent="0.3">
      <c r="A422" s="3" t="s">
        <v>198</v>
      </c>
      <c r="B422" s="4" t="s">
        <v>113</v>
      </c>
      <c r="C422" s="9" t="s">
        <v>114</v>
      </c>
      <c r="D422" s="4" t="s">
        <v>458</v>
      </c>
      <c r="E422" s="4" t="s">
        <v>39</v>
      </c>
      <c r="F422" s="34" t="s">
        <v>336</v>
      </c>
      <c r="G422" s="35">
        <v>627</v>
      </c>
      <c r="H422" s="3" t="s">
        <v>466</v>
      </c>
      <c r="I422" s="36" t="s">
        <v>1</v>
      </c>
      <c r="J422" s="36" t="s">
        <v>470</v>
      </c>
      <c r="K422" s="36" t="str">
        <f t="shared" ca="1" si="6"/>
        <v>E989BC54-2F1B-5B12-549F-831C4B8CEA05</v>
      </c>
      <c r="L422" s="37"/>
      <c r="M422" s="37" t="s">
        <v>115</v>
      </c>
    </row>
    <row r="423" spans="1:13" ht="15" customHeight="1" x14ac:dyDescent="0.3">
      <c r="A423" s="3" t="s">
        <v>198</v>
      </c>
      <c r="B423" s="4" t="s">
        <v>113</v>
      </c>
      <c r="C423" s="9" t="s">
        <v>114</v>
      </c>
      <c r="D423" s="4" t="s">
        <v>458</v>
      </c>
      <c r="E423" s="4" t="s">
        <v>39</v>
      </c>
      <c r="F423" s="34" t="s">
        <v>338</v>
      </c>
      <c r="G423" s="35">
        <v>627</v>
      </c>
      <c r="H423" s="3" t="s">
        <v>466</v>
      </c>
      <c r="I423" s="36" t="s">
        <v>1</v>
      </c>
      <c r="J423" s="36" t="s">
        <v>470</v>
      </c>
      <c r="K423" s="36" t="str">
        <f t="shared" ca="1" si="6"/>
        <v>C2D00794-403B-5375-B510-A478500A5D91</v>
      </c>
      <c r="L423" s="37"/>
      <c r="M423" s="37" t="s">
        <v>115</v>
      </c>
    </row>
    <row r="424" spans="1:13" ht="15" customHeight="1" x14ac:dyDescent="0.3">
      <c r="A424" s="3" t="s">
        <v>198</v>
      </c>
      <c r="B424" s="4" t="s">
        <v>113</v>
      </c>
      <c r="C424" s="9" t="s">
        <v>114</v>
      </c>
      <c r="D424" s="4" t="s">
        <v>458</v>
      </c>
      <c r="E424" s="4" t="s">
        <v>39</v>
      </c>
      <c r="F424" s="34" t="s">
        <v>340</v>
      </c>
      <c r="G424" s="35">
        <v>370</v>
      </c>
      <c r="H424" s="3" t="s">
        <v>466</v>
      </c>
      <c r="I424" s="36" t="s">
        <v>1</v>
      </c>
      <c r="J424" s="36" t="s">
        <v>470</v>
      </c>
      <c r="K424" s="36" t="str">
        <f t="shared" ca="1" si="6"/>
        <v>F5F3B3EA-34D5-6A0A-1765-05C42F38BA9F</v>
      </c>
      <c r="L424" s="37"/>
      <c r="M424" s="37" t="s">
        <v>115</v>
      </c>
    </row>
    <row r="425" spans="1:13" ht="15" customHeight="1" x14ac:dyDescent="0.3">
      <c r="A425" s="3" t="s">
        <v>198</v>
      </c>
      <c r="B425" s="4" t="s">
        <v>113</v>
      </c>
      <c r="C425" s="9" t="s">
        <v>114</v>
      </c>
      <c r="D425" s="4" t="s">
        <v>458</v>
      </c>
      <c r="E425" s="4" t="s">
        <v>39</v>
      </c>
      <c r="F425" s="34" t="s">
        <v>342</v>
      </c>
      <c r="G425" s="35">
        <v>500</v>
      </c>
      <c r="H425" s="3" t="s">
        <v>466</v>
      </c>
      <c r="I425" s="36" t="s">
        <v>1</v>
      </c>
      <c r="J425" s="36" t="s">
        <v>470</v>
      </c>
      <c r="K425" s="36" t="str">
        <f t="shared" ca="1" si="6"/>
        <v>99803D1C-B5C5-0D89-BF3F-5EF36E750FB0</v>
      </c>
      <c r="L425" s="37"/>
      <c r="M425" s="37" t="s">
        <v>115</v>
      </c>
    </row>
    <row r="426" spans="1:13" ht="15" customHeight="1" x14ac:dyDescent="0.3">
      <c r="A426" s="3" t="s">
        <v>198</v>
      </c>
      <c r="B426" s="4" t="s">
        <v>113</v>
      </c>
      <c r="C426" s="9" t="s">
        <v>114</v>
      </c>
      <c r="D426" s="4" t="s">
        <v>458</v>
      </c>
      <c r="E426" s="4" t="s">
        <v>39</v>
      </c>
      <c r="F426" s="34" t="s">
        <v>344</v>
      </c>
      <c r="G426" s="35">
        <v>627</v>
      </c>
      <c r="H426" s="3" t="s">
        <v>466</v>
      </c>
      <c r="I426" s="36" t="s">
        <v>1</v>
      </c>
      <c r="J426" s="36" t="s">
        <v>470</v>
      </c>
      <c r="K426" s="36" t="str">
        <f t="shared" ca="1" si="6"/>
        <v>A232781D-0717-A469-A3FC-6E9A8D73F93F</v>
      </c>
      <c r="L426" s="37"/>
      <c r="M426" s="37" t="s">
        <v>115</v>
      </c>
    </row>
    <row r="427" spans="1:13" ht="15" customHeight="1" x14ac:dyDescent="0.3">
      <c r="A427" s="3" t="s">
        <v>198</v>
      </c>
      <c r="B427" s="4" t="s">
        <v>113</v>
      </c>
      <c r="C427" s="9" t="s">
        <v>114</v>
      </c>
      <c r="D427" s="4" t="s">
        <v>458</v>
      </c>
      <c r="E427" s="4" t="s">
        <v>39</v>
      </c>
      <c r="F427" s="34" t="s">
        <v>346</v>
      </c>
      <c r="G427" s="35">
        <v>24</v>
      </c>
      <c r="H427" s="3" t="s">
        <v>466</v>
      </c>
      <c r="I427" s="36" t="s">
        <v>1</v>
      </c>
      <c r="J427" s="36" t="s">
        <v>470</v>
      </c>
      <c r="K427" s="36" t="str">
        <f t="shared" ca="1" si="6"/>
        <v>428A83E4-9238-875D-8CC6-FDE75E080026</v>
      </c>
      <c r="L427" s="37"/>
      <c r="M427" s="37" t="s">
        <v>115</v>
      </c>
    </row>
    <row r="428" spans="1:13" ht="15" customHeight="1" x14ac:dyDescent="0.3">
      <c r="A428" s="3" t="s">
        <v>198</v>
      </c>
      <c r="B428" s="4" t="s">
        <v>113</v>
      </c>
      <c r="C428" s="9" t="s">
        <v>114</v>
      </c>
      <c r="D428" s="4" t="s">
        <v>458</v>
      </c>
      <c r="E428" s="4" t="s">
        <v>39</v>
      </c>
      <c r="F428" s="34" t="s">
        <v>348</v>
      </c>
      <c r="G428" s="35">
        <v>1800</v>
      </c>
      <c r="H428" s="3" t="s">
        <v>466</v>
      </c>
      <c r="I428" s="36" t="s">
        <v>1</v>
      </c>
      <c r="J428" s="36" t="s">
        <v>470</v>
      </c>
      <c r="K428" s="36" t="str">
        <f t="shared" ca="1" si="6"/>
        <v>3F3570C0-2927-322C-7553-1757EFCF49E3</v>
      </c>
      <c r="L428" s="37"/>
      <c r="M428" s="37" t="s">
        <v>115</v>
      </c>
    </row>
    <row r="429" spans="1:13" ht="15" customHeight="1" x14ac:dyDescent="0.3">
      <c r="A429" s="3" t="s">
        <v>198</v>
      </c>
      <c r="B429" s="4" t="s">
        <v>113</v>
      </c>
      <c r="C429" s="9" t="s">
        <v>114</v>
      </c>
      <c r="D429" s="4" t="s">
        <v>458</v>
      </c>
      <c r="E429" s="4" t="s">
        <v>39</v>
      </c>
      <c r="F429" s="34" t="s">
        <v>350</v>
      </c>
      <c r="G429" s="35">
        <v>420</v>
      </c>
      <c r="H429" s="3" t="s">
        <v>466</v>
      </c>
      <c r="I429" s="36" t="s">
        <v>1</v>
      </c>
      <c r="J429" s="36" t="s">
        <v>470</v>
      </c>
      <c r="K429" s="36" t="str">
        <f t="shared" ca="1" si="6"/>
        <v>1B55B8A3-B2C6-A8DE-58B9-74231403DEB0</v>
      </c>
      <c r="L429" s="37"/>
      <c r="M429" s="37" t="s">
        <v>115</v>
      </c>
    </row>
    <row r="430" spans="1:13" ht="15" customHeight="1" x14ac:dyDescent="0.3">
      <c r="A430" s="3" t="s">
        <v>198</v>
      </c>
      <c r="B430" s="4" t="s">
        <v>113</v>
      </c>
      <c r="C430" s="9" t="s">
        <v>114</v>
      </c>
      <c r="D430" s="4" t="s">
        <v>458</v>
      </c>
      <c r="E430" s="4" t="s">
        <v>39</v>
      </c>
      <c r="F430" s="34" t="s">
        <v>352</v>
      </c>
      <c r="G430" s="35">
        <v>370</v>
      </c>
      <c r="H430" s="3" t="s">
        <v>466</v>
      </c>
      <c r="I430" s="36" t="s">
        <v>1</v>
      </c>
      <c r="J430" s="36" t="s">
        <v>470</v>
      </c>
      <c r="K430" s="36" t="str">
        <f t="shared" ca="1" si="6"/>
        <v>F06A4170-D57F-C86C-E3CE-0E3B9674CC69</v>
      </c>
      <c r="L430" s="37"/>
      <c r="M430" s="37" t="s">
        <v>115</v>
      </c>
    </row>
    <row r="431" spans="1:13" ht="15" customHeight="1" x14ac:dyDescent="0.3">
      <c r="A431" s="3" t="s">
        <v>198</v>
      </c>
      <c r="B431" s="4" t="s">
        <v>113</v>
      </c>
      <c r="C431" s="9" t="s">
        <v>114</v>
      </c>
      <c r="D431" s="4" t="s">
        <v>458</v>
      </c>
      <c r="E431" s="4" t="s">
        <v>39</v>
      </c>
      <c r="F431" s="34" t="s">
        <v>354</v>
      </c>
      <c r="G431" s="35">
        <v>740</v>
      </c>
      <c r="H431" s="3" t="s">
        <v>466</v>
      </c>
      <c r="I431" s="36" t="s">
        <v>1</v>
      </c>
      <c r="J431" s="36" t="s">
        <v>470</v>
      </c>
      <c r="K431" s="36" t="str">
        <f t="shared" ca="1" si="6"/>
        <v>E5924DED-0F28-6C1A-FCE9-7D18E99133A3</v>
      </c>
      <c r="L431" s="37"/>
      <c r="M431" s="37" t="s">
        <v>115</v>
      </c>
    </row>
    <row r="432" spans="1:13" ht="15" customHeight="1" x14ac:dyDescent="0.3">
      <c r="A432" s="3" t="s">
        <v>198</v>
      </c>
      <c r="B432" s="4" t="s">
        <v>113</v>
      </c>
      <c r="C432" s="9" t="s">
        <v>114</v>
      </c>
      <c r="D432" s="4" t="s">
        <v>458</v>
      </c>
      <c r="E432" s="4" t="s">
        <v>39</v>
      </c>
      <c r="F432" s="34" t="s">
        <v>356</v>
      </c>
      <c r="G432" s="35">
        <v>627</v>
      </c>
      <c r="H432" s="3" t="s">
        <v>466</v>
      </c>
      <c r="I432" s="36" t="s">
        <v>1</v>
      </c>
      <c r="J432" s="36" t="s">
        <v>470</v>
      </c>
      <c r="K432" s="36" t="str">
        <f t="shared" ca="1" si="6"/>
        <v>9C90C82C-77DB-269A-7CD5-052232CA9FE6</v>
      </c>
      <c r="L432" s="37"/>
      <c r="M432" s="37" t="s">
        <v>115</v>
      </c>
    </row>
    <row r="433" spans="1:13" ht="15" customHeight="1" x14ac:dyDescent="0.3">
      <c r="A433" s="3" t="s">
        <v>198</v>
      </c>
      <c r="B433" s="4" t="s">
        <v>113</v>
      </c>
      <c r="C433" s="9" t="s">
        <v>114</v>
      </c>
      <c r="D433" s="4" t="s">
        <v>458</v>
      </c>
      <c r="E433" s="4" t="s">
        <v>39</v>
      </c>
      <c r="F433" s="34" t="s">
        <v>358</v>
      </c>
      <c r="G433" s="35">
        <v>627</v>
      </c>
      <c r="H433" s="3" t="s">
        <v>466</v>
      </c>
      <c r="I433" s="36" t="s">
        <v>1</v>
      </c>
      <c r="J433" s="36" t="s">
        <v>470</v>
      </c>
      <c r="K433" s="36" t="str">
        <f t="shared" ca="1" si="6"/>
        <v>B920781A-F3A6-0192-FFE7-1F1187FD50E4</v>
      </c>
      <c r="L433" s="37"/>
      <c r="M433" s="37" t="s">
        <v>115</v>
      </c>
    </row>
    <row r="434" spans="1:13" ht="15" customHeight="1" x14ac:dyDescent="0.3">
      <c r="A434" s="3" t="s">
        <v>198</v>
      </c>
      <c r="B434" s="4" t="s">
        <v>113</v>
      </c>
      <c r="C434" s="9" t="s">
        <v>114</v>
      </c>
      <c r="D434" s="4" t="s">
        <v>458</v>
      </c>
      <c r="E434" s="4" t="s">
        <v>39</v>
      </c>
      <c r="F434" s="34" t="s">
        <v>360</v>
      </c>
      <c r="G434" s="35">
        <v>370</v>
      </c>
      <c r="H434" s="3" t="s">
        <v>466</v>
      </c>
      <c r="I434" s="36" t="s">
        <v>1</v>
      </c>
      <c r="J434" s="36" t="s">
        <v>470</v>
      </c>
      <c r="K434" s="36" t="str">
        <f t="shared" ca="1" si="6"/>
        <v>C460BB86-9AEE-667C-FF64-7121DC6F3947</v>
      </c>
      <c r="L434" s="37"/>
      <c r="M434" s="37" t="s">
        <v>115</v>
      </c>
    </row>
    <row r="435" spans="1:13" ht="15" customHeight="1" x14ac:dyDescent="0.3">
      <c r="A435" s="3" t="s">
        <v>198</v>
      </c>
      <c r="B435" s="4" t="s">
        <v>113</v>
      </c>
      <c r="C435" s="9" t="s">
        <v>114</v>
      </c>
      <c r="D435" s="4" t="s">
        <v>458</v>
      </c>
      <c r="E435" s="4" t="s">
        <v>39</v>
      </c>
      <c r="F435" s="34" t="s">
        <v>362</v>
      </c>
      <c r="G435" s="35">
        <v>500</v>
      </c>
      <c r="H435" s="3" t="s">
        <v>466</v>
      </c>
      <c r="I435" s="36" t="s">
        <v>1</v>
      </c>
      <c r="J435" s="36" t="s">
        <v>470</v>
      </c>
      <c r="K435" s="36" t="str">
        <f t="shared" ca="1" si="6"/>
        <v>A231F520-5791-9210-4700-E66745C868CE</v>
      </c>
      <c r="L435" s="37"/>
      <c r="M435" s="37" t="s">
        <v>115</v>
      </c>
    </row>
    <row r="436" spans="1:13" ht="15" customHeight="1" x14ac:dyDescent="0.3">
      <c r="A436" s="3" t="s">
        <v>198</v>
      </c>
      <c r="B436" s="4" t="s">
        <v>113</v>
      </c>
      <c r="C436" s="9" t="s">
        <v>114</v>
      </c>
      <c r="D436" s="4" t="s">
        <v>458</v>
      </c>
      <c r="E436" s="4" t="s">
        <v>39</v>
      </c>
      <c r="F436" s="34" t="s">
        <v>364</v>
      </c>
      <c r="G436" s="35">
        <v>627</v>
      </c>
      <c r="H436" s="3" t="s">
        <v>466</v>
      </c>
      <c r="I436" s="36" t="s">
        <v>1</v>
      </c>
      <c r="J436" s="36" t="s">
        <v>470</v>
      </c>
      <c r="K436" s="36" t="str">
        <f t="shared" ca="1" si="6"/>
        <v>591589B8-BAC5-4994-72B4-229868A5C8F9</v>
      </c>
      <c r="L436" s="37"/>
      <c r="M436" s="37" t="s">
        <v>115</v>
      </c>
    </row>
    <row r="437" spans="1:13" ht="15" customHeight="1" x14ac:dyDescent="0.3">
      <c r="A437" s="3" t="s">
        <v>198</v>
      </c>
      <c r="B437" s="4" t="s">
        <v>113</v>
      </c>
      <c r="C437" s="9" t="s">
        <v>114</v>
      </c>
      <c r="D437" s="4" t="s">
        <v>458</v>
      </c>
      <c r="E437" s="4" t="s">
        <v>39</v>
      </c>
      <c r="F437" s="34" t="s">
        <v>366</v>
      </c>
      <c r="G437" s="35">
        <v>24</v>
      </c>
      <c r="H437" s="3" t="s">
        <v>466</v>
      </c>
      <c r="I437" s="36" t="s">
        <v>1</v>
      </c>
      <c r="J437" s="36" t="s">
        <v>470</v>
      </c>
      <c r="K437" s="36" t="str">
        <f t="shared" ca="1" si="6"/>
        <v>9C100143-B694-8783-E3E1-E6D39B7E9D73</v>
      </c>
      <c r="L437" s="37"/>
      <c r="M437" s="37" t="s">
        <v>115</v>
      </c>
    </row>
    <row r="438" spans="1:13" ht="15" customHeight="1" x14ac:dyDescent="0.3">
      <c r="A438" s="3" t="s">
        <v>198</v>
      </c>
      <c r="B438" s="4" t="s">
        <v>113</v>
      </c>
      <c r="C438" s="9" t="s">
        <v>114</v>
      </c>
      <c r="D438" s="4" t="s">
        <v>458</v>
      </c>
      <c r="E438" s="4" t="s">
        <v>39</v>
      </c>
      <c r="F438" s="34" t="s">
        <v>368</v>
      </c>
      <c r="G438" s="35">
        <v>370</v>
      </c>
      <c r="H438" s="3" t="s">
        <v>466</v>
      </c>
      <c r="I438" s="36" t="s">
        <v>1</v>
      </c>
      <c r="J438" s="36" t="s">
        <v>470</v>
      </c>
      <c r="K438" s="36" t="str">
        <f t="shared" ca="1" si="6"/>
        <v>441B6686-EE34-2617-DDB6-B88BBA55C85A</v>
      </c>
      <c r="L438" s="37"/>
      <c r="M438" s="37" t="s">
        <v>115</v>
      </c>
    </row>
    <row r="439" spans="1:13" ht="15" customHeight="1" x14ac:dyDescent="0.3">
      <c r="A439" s="3" t="s">
        <v>198</v>
      </c>
      <c r="B439" s="4" t="s">
        <v>113</v>
      </c>
      <c r="C439" s="9" t="s">
        <v>114</v>
      </c>
      <c r="D439" s="4" t="s">
        <v>458</v>
      </c>
      <c r="E439" s="4" t="s">
        <v>39</v>
      </c>
      <c r="F439" s="34" t="s">
        <v>370</v>
      </c>
      <c r="G439" s="35">
        <v>847</v>
      </c>
      <c r="H439" s="3" t="s">
        <v>466</v>
      </c>
      <c r="I439" s="36" t="s">
        <v>1</v>
      </c>
      <c r="J439" s="36" t="s">
        <v>470</v>
      </c>
      <c r="K439" s="36" t="str">
        <f t="shared" ca="1" si="6"/>
        <v>C4C040C4-4532-9190-DC18-D898212C3104</v>
      </c>
      <c r="L439" s="37"/>
      <c r="M439" s="37" t="s">
        <v>115</v>
      </c>
    </row>
    <row r="440" spans="1:13" ht="15" customHeight="1" x14ac:dyDescent="0.3">
      <c r="A440" s="3" t="s">
        <v>198</v>
      </c>
      <c r="B440" s="4" t="s">
        <v>113</v>
      </c>
      <c r="C440" s="9" t="s">
        <v>114</v>
      </c>
      <c r="D440" s="4" t="s">
        <v>458</v>
      </c>
      <c r="E440" s="4" t="s">
        <v>39</v>
      </c>
      <c r="F440" s="34" t="s">
        <v>372</v>
      </c>
      <c r="G440" s="35">
        <v>1800</v>
      </c>
      <c r="H440" s="3" t="s">
        <v>466</v>
      </c>
      <c r="I440" s="36" t="s">
        <v>1</v>
      </c>
      <c r="J440" s="36" t="s">
        <v>470</v>
      </c>
      <c r="K440" s="36" t="str">
        <f t="shared" ca="1" si="6"/>
        <v>CCDF3790-E145-53E2-AD8F-C65E9723665E</v>
      </c>
      <c r="L440" s="37"/>
      <c r="M440" s="37" t="s">
        <v>115</v>
      </c>
    </row>
    <row r="441" spans="1:13" ht="15" customHeight="1" x14ac:dyDescent="0.3">
      <c r="A441" s="3" t="s">
        <v>198</v>
      </c>
      <c r="B441" s="4" t="s">
        <v>113</v>
      </c>
      <c r="C441" s="9" t="s">
        <v>114</v>
      </c>
      <c r="D441" s="4" t="s">
        <v>458</v>
      </c>
      <c r="E441" s="4" t="s">
        <v>39</v>
      </c>
      <c r="F441" s="34" t="s">
        <v>250</v>
      </c>
      <c r="G441" s="35">
        <v>1920</v>
      </c>
      <c r="H441" s="3" t="s">
        <v>466</v>
      </c>
      <c r="I441" s="36" t="s">
        <v>1</v>
      </c>
      <c r="J441" s="36" t="s">
        <v>470</v>
      </c>
      <c r="K441" s="36" t="str">
        <f t="shared" ca="1" si="6"/>
        <v>5C37C767-1A50-04A0-77C4-0F36E41B4776</v>
      </c>
      <c r="L441" s="37"/>
      <c r="M441" s="37" t="s">
        <v>115</v>
      </c>
    </row>
    <row r="442" spans="1:13" ht="15" customHeight="1" x14ac:dyDescent="0.3">
      <c r="A442" s="3" t="s">
        <v>198</v>
      </c>
      <c r="B442" s="4" t="s">
        <v>113</v>
      </c>
      <c r="C442" s="9" t="s">
        <v>114</v>
      </c>
      <c r="D442" s="4" t="s">
        <v>458</v>
      </c>
      <c r="E442" s="4" t="s">
        <v>39</v>
      </c>
      <c r="F442" s="34" t="s">
        <v>375</v>
      </c>
      <c r="G442" s="35">
        <v>1800</v>
      </c>
      <c r="H442" s="3" t="s">
        <v>466</v>
      </c>
      <c r="I442" s="36" t="s">
        <v>1</v>
      </c>
      <c r="J442" s="36" t="s">
        <v>470</v>
      </c>
      <c r="K442" s="36" t="str">
        <f t="shared" ca="1" si="6"/>
        <v>63661585-667E-560B-F452-D869A40EDA32</v>
      </c>
      <c r="L442" s="37"/>
      <c r="M442" s="37" t="s">
        <v>115</v>
      </c>
    </row>
    <row r="443" spans="1:13" ht="15" customHeight="1" x14ac:dyDescent="0.3">
      <c r="A443" s="3" t="s">
        <v>473</v>
      </c>
      <c r="B443" s="4" t="s">
        <v>113</v>
      </c>
      <c r="C443" s="9" t="s">
        <v>114</v>
      </c>
      <c r="D443" s="4" t="s">
        <v>458</v>
      </c>
      <c r="E443" s="4" t="s">
        <v>39</v>
      </c>
      <c r="F443" s="34" t="s">
        <v>251</v>
      </c>
      <c r="G443" s="35">
        <v>1</v>
      </c>
      <c r="H443" s="3" t="s">
        <v>463</v>
      </c>
      <c r="I443" s="36" t="s">
        <v>1</v>
      </c>
      <c r="J443" s="36" t="s">
        <v>470</v>
      </c>
      <c r="K443" s="36" t="str">
        <f t="shared" ca="1" si="6"/>
        <v>D17D6809-186A-3880-DC73-863B8512EE06</v>
      </c>
      <c r="L443" s="37"/>
      <c r="M443" s="37" t="s">
        <v>115</v>
      </c>
    </row>
    <row r="444" spans="1:13" ht="15" customHeight="1" x14ac:dyDescent="0.3">
      <c r="A444" s="3" t="s">
        <v>473</v>
      </c>
      <c r="B444" s="4" t="s">
        <v>113</v>
      </c>
      <c r="C444" s="9" t="s">
        <v>114</v>
      </c>
      <c r="D444" s="4" t="s">
        <v>458</v>
      </c>
      <c r="E444" s="4" t="s">
        <v>39</v>
      </c>
      <c r="F444" s="34" t="s">
        <v>254</v>
      </c>
      <c r="G444" s="35">
        <v>1</v>
      </c>
      <c r="H444" s="3" t="s">
        <v>463</v>
      </c>
      <c r="I444" s="36" t="s">
        <v>1</v>
      </c>
      <c r="J444" s="36" t="s">
        <v>470</v>
      </c>
      <c r="K444" s="36" t="str">
        <f t="shared" ca="1" si="6"/>
        <v>F0981ADB-454E-146D-0E64-2F67F6261DDF</v>
      </c>
      <c r="L444" s="37"/>
      <c r="M444" s="37" t="s">
        <v>115</v>
      </c>
    </row>
    <row r="445" spans="1:13" ht="15" customHeight="1" x14ac:dyDescent="0.3">
      <c r="A445" s="3" t="s">
        <v>473</v>
      </c>
      <c r="B445" s="4" t="s">
        <v>113</v>
      </c>
      <c r="C445" s="9" t="s">
        <v>114</v>
      </c>
      <c r="D445" s="4" t="s">
        <v>458</v>
      </c>
      <c r="E445" s="4" t="s">
        <v>39</v>
      </c>
      <c r="F445" s="34" t="s">
        <v>256</v>
      </c>
      <c r="G445" s="35">
        <v>1</v>
      </c>
      <c r="H445" s="3" t="s">
        <v>463</v>
      </c>
      <c r="I445" s="36" t="s">
        <v>1</v>
      </c>
      <c r="J445" s="36" t="s">
        <v>470</v>
      </c>
      <c r="K445" s="36" t="str">
        <f t="shared" ca="1" si="6"/>
        <v>06FF59A8-D7FF-095C-5453-A5C2F652A3A1</v>
      </c>
      <c r="L445" s="37"/>
      <c r="M445" s="37" t="s">
        <v>115</v>
      </c>
    </row>
    <row r="446" spans="1:13" ht="15" customHeight="1" x14ac:dyDescent="0.3">
      <c r="A446" s="3" t="s">
        <v>473</v>
      </c>
      <c r="B446" s="4" t="s">
        <v>113</v>
      </c>
      <c r="C446" s="9" t="s">
        <v>114</v>
      </c>
      <c r="D446" s="4" t="s">
        <v>458</v>
      </c>
      <c r="E446" s="4" t="s">
        <v>39</v>
      </c>
      <c r="F446" s="34" t="s">
        <v>258</v>
      </c>
      <c r="G446" s="35">
        <v>1</v>
      </c>
      <c r="H446" s="3" t="s">
        <v>463</v>
      </c>
      <c r="I446" s="36" t="s">
        <v>1</v>
      </c>
      <c r="J446" s="36" t="s">
        <v>470</v>
      </c>
      <c r="K446" s="36" t="str">
        <f t="shared" ca="1" si="6"/>
        <v>A0746274-B500-9A61-F894-2423368FFA18</v>
      </c>
      <c r="L446" s="37"/>
      <c r="M446" s="37" t="s">
        <v>115</v>
      </c>
    </row>
    <row r="447" spans="1:13" ht="15" customHeight="1" x14ac:dyDescent="0.3">
      <c r="A447" s="3" t="s">
        <v>473</v>
      </c>
      <c r="B447" s="4" t="s">
        <v>113</v>
      </c>
      <c r="C447" s="9" t="s">
        <v>114</v>
      </c>
      <c r="D447" s="4" t="s">
        <v>458</v>
      </c>
      <c r="E447" s="4" t="s">
        <v>39</v>
      </c>
      <c r="F447" s="34" t="s">
        <v>260</v>
      </c>
      <c r="G447" s="35">
        <v>1</v>
      </c>
      <c r="H447" s="3" t="s">
        <v>463</v>
      </c>
      <c r="I447" s="36" t="s">
        <v>1</v>
      </c>
      <c r="J447" s="36" t="s">
        <v>470</v>
      </c>
      <c r="K447" s="36" t="str">
        <f t="shared" ca="1" si="6"/>
        <v>C09D920F-207C-88F2-E413-B341FF0C4D00</v>
      </c>
      <c r="L447" s="37"/>
      <c r="M447" s="37" t="s">
        <v>115</v>
      </c>
    </row>
    <row r="448" spans="1:13" ht="15" customHeight="1" x14ac:dyDescent="0.3">
      <c r="A448" s="3" t="s">
        <v>473</v>
      </c>
      <c r="B448" s="4" t="s">
        <v>113</v>
      </c>
      <c r="C448" s="9" t="s">
        <v>114</v>
      </c>
      <c r="D448" s="4" t="s">
        <v>458</v>
      </c>
      <c r="E448" s="4" t="s">
        <v>39</v>
      </c>
      <c r="F448" s="34" t="s">
        <v>262</v>
      </c>
      <c r="G448" s="35">
        <v>1</v>
      </c>
      <c r="H448" s="3" t="s">
        <v>463</v>
      </c>
      <c r="I448" s="36" t="s">
        <v>1</v>
      </c>
      <c r="J448" s="36" t="s">
        <v>470</v>
      </c>
      <c r="K448" s="36" t="str">
        <f t="shared" ca="1" si="6"/>
        <v>BCB754ED-FD71-052B-6932-61D6F7BA182D</v>
      </c>
      <c r="L448" s="37"/>
      <c r="M448" s="37" t="s">
        <v>115</v>
      </c>
    </row>
    <row r="449" spans="1:13" ht="15" customHeight="1" x14ac:dyDescent="0.3">
      <c r="A449" s="3" t="s">
        <v>473</v>
      </c>
      <c r="B449" s="4" t="s">
        <v>113</v>
      </c>
      <c r="C449" s="9" t="s">
        <v>114</v>
      </c>
      <c r="D449" s="4" t="s">
        <v>458</v>
      </c>
      <c r="E449" s="4" t="s">
        <v>39</v>
      </c>
      <c r="F449" s="34" t="s">
        <v>264</v>
      </c>
      <c r="G449" s="35">
        <v>1</v>
      </c>
      <c r="H449" s="3" t="s">
        <v>463</v>
      </c>
      <c r="I449" s="36" t="s">
        <v>1</v>
      </c>
      <c r="J449" s="36" t="s">
        <v>470</v>
      </c>
      <c r="K449" s="36" t="str">
        <f t="shared" ca="1" si="6"/>
        <v>A3CB4323-2F6F-799D-589C-94BBC25347AD</v>
      </c>
      <c r="L449" s="37"/>
      <c r="M449" s="37" t="s">
        <v>115</v>
      </c>
    </row>
    <row r="450" spans="1:13" ht="15" customHeight="1" x14ac:dyDescent="0.3">
      <c r="A450" s="3" t="s">
        <v>473</v>
      </c>
      <c r="B450" s="4" t="s">
        <v>113</v>
      </c>
      <c r="C450" s="9" t="s">
        <v>114</v>
      </c>
      <c r="D450" s="4" t="s">
        <v>458</v>
      </c>
      <c r="E450" s="4" t="s">
        <v>39</v>
      </c>
      <c r="F450" s="34" t="s">
        <v>266</v>
      </c>
      <c r="G450" s="35">
        <v>1</v>
      </c>
      <c r="H450" s="3" t="s">
        <v>463</v>
      </c>
      <c r="I450" s="36" t="s">
        <v>1</v>
      </c>
      <c r="J450" s="36" t="s">
        <v>470</v>
      </c>
      <c r="K450" s="36" t="str">
        <f t="shared" ref="K450:K513" ca="1" si="7">_GuidQuasiHexGenerator</f>
        <v>85F29F6F-9A2A-7885-8A35-3BC1F17DA971</v>
      </c>
      <c r="L450" s="37"/>
      <c r="M450" s="37" t="s">
        <v>115</v>
      </c>
    </row>
    <row r="451" spans="1:13" ht="15" customHeight="1" x14ac:dyDescent="0.3">
      <c r="A451" s="3" t="s">
        <v>473</v>
      </c>
      <c r="B451" s="4" t="s">
        <v>113</v>
      </c>
      <c r="C451" s="9" t="s">
        <v>114</v>
      </c>
      <c r="D451" s="4" t="s">
        <v>458</v>
      </c>
      <c r="E451" s="4" t="s">
        <v>39</v>
      </c>
      <c r="F451" s="34" t="s">
        <v>268</v>
      </c>
      <c r="G451" s="35">
        <v>1</v>
      </c>
      <c r="H451" s="3" t="s">
        <v>463</v>
      </c>
      <c r="I451" s="36" t="s">
        <v>1</v>
      </c>
      <c r="J451" s="36" t="s">
        <v>470</v>
      </c>
      <c r="K451" s="36" t="str">
        <f t="shared" ca="1" si="7"/>
        <v>C07D443C-1A39-0C6D-765F-3E2F7C338E60</v>
      </c>
      <c r="L451" s="37"/>
      <c r="M451" s="37" t="s">
        <v>115</v>
      </c>
    </row>
    <row r="452" spans="1:13" ht="15" customHeight="1" x14ac:dyDescent="0.3">
      <c r="A452" s="3" t="s">
        <v>473</v>
      </c>
      <c r="B452" s="4" t="s">
        <v>113</v>
      </c>
      <c r="C452" s="9" t="s">
        <v>114</v>
      </c>
      <c r="D452" s="4" t="s">
        <v>458</v>
      </c>
      <c r="E452" s="4" t="s">
        <v>39</v>
      </c>
      <c r="F452" s="34" t="s">
        <v>270</v>
      </c>
      <c r="G452" s="35">
        <v>1</v>
      </c>
      <c r="H452" s="3" t="s">
        <v>463</v>
      </c>
      <c r="I452" s="36" t="s">
        <v>1</v>
      </c>
      <c r="J452" s="36" t="s">
        <v>470</v>
      </c>
      <c r="K452" s="36" t="str">
        <f t="shared" ca="1" si="7"/>
        <v>339D8FE3-CFB8-3BF1-F22D-9A04646F8F28</v>
      </c>
      <c r="L452" s="37"/>
      <c r="M452" s="37" t="s">
        <v>115</v>
      </c>
    </row>
    <row r="453" spans="1:13" ht="15" customHeight="1" x14ac:dyDescent="0.3">
      <c r="A453" s="3" t="s">
        <v>473</v>
      </c>
      <c r="B453" s="4" t="s">
        <v>113</v>
      </c>
      <c r="C453" s="9" t="s">
        <v>114</v>
      </c>
      <c r="D453" s="4" t="s">
        <v>458</v>
      </c>
      <c r="E453" s="4" t="s">
        <v>39</v>
      </c>
      <c r="F453" s="34" t="s">
        <v>272</v>
      </c>
      <c r="G453" s="35">
        <v>1</v>
      </c>
      <c r="H453" s="3" t="s">
        <v>463</v>
      </c>
      <c r="I453" s="36" t="s">
        <v>1</v>
      </c>
      <c r="J453" s="36" t="s">
        <v>470</v>
      </c>
      <c r="K453" s="36" t="str">
        <f t="shared" ca="1" si="7"/>
        <v>9FCB0E84-48C6-584B-F9B2-51F1E5F67784</v>
      </c>
      <c r="L453" s="37"/>
      <c r="M453" s="37" t="s">
        <v>115</v>
      </c>
    </row>
    <row r="454" spans="1:13" ht="15" customHeight="1" x14ac:dyDescent="0.3">
      <c r="A454" s="3" t="s">
        <v>473</v>
      </c>
      <c r="B454" s="4" t="s">
        <v>113</v>
      </c>
      <c r="C454" s="9" t="s">
        <v>114</v>
      </c>
      <c r="D454" s="4" t="s">
        <v>458</v>
      </c>
      <c r="E454" s="4" t="s">
        <v>39</v>
      </c>
      <c r="F454" s="34" t="s">
        <v>274</v>
      </c>
      <c r="G454" s="35">
        <v>1</v>
      </c>
      <c r="H454" s="3" t="s">
        <v>463</v>
      </c>
      <c r="I454" s="36" t="s">
        <v>1</v>
      </c>
      <c r="J454" s="36" t="s">
        <v>470</v>
      </c>
      <c r="K454" s="36" t="str">
        <f t="shared" ca="1" si="7"/>
        <v>69C00679-C70C-E89C-0B1F-0D5037A2FB3F</v>
      </c>
      <c r="L454" s="37"/>
      <c r="M454" s="37" t="s">
        <v>115</v>
      </c>
    </row>
    <row r="455" spans="1:13" ht="15" customHeight="1" x14ac:dyDescent="0.3">
      <c r="A455" s="3" t="s">
        <v>473</v>
      </c>
      <c r="B455" s="4" t="s">
        <v>113</v>
      </c>
      <c r="C455" s="9" t="s">
        <v>114</v>
      </c>
      <c r="D455" s="4" t="s">
        <v>458</v>
      </c>
      <c r="E455" s="4" t="s">
        <v>39</v>
      </c>
      <c r="F455" s="34" t="s">
        <v>276</v>
      </c>
      <c r="G455" s="35">
        <v>1</v>
      </c>
      <c r="H455" s="3" t="s">
        <v>463</v>
      </c>
      <c r="I455" s="36" t="s">
        <v>1</v>
      </c>
      <c r="J455" s="36" t="s">
        <v>470</v>
      </c>
      <c r="K455" s="36" t="str">
        <f t="shared" ca="1" si="7"/>
        <v>E74523D5-7B54-2D76-A96E-CD514B5FD2BB</v>
      </c>
      <c r="L455" s="37"/>
      <c r="M455" s="37" t="s">
        <v>115</v>
      </c>
    </row>
    <row r="456" spans="1:13" ht="15" customHeight="1" x14ac:dyDescent="0.3">
      <c r="A456" s="3" t="s">
        <v>473</v>
      </c>
      <c r="B456" s="4" t="s">
        <v>113</v>
      </c>
      <c r="C456" s="9" t="s">
        <v>114</v>
      </c>
      <c r="D456" s="4" t="s">
        <v>458</v>
      </c>
      <c r="E456" s="4" t="s">
        <v>39</v>
      </c>
      <c r="F456" s="34" t="s">
        <v>278</v>
      </c>
      <c r="G456" s="35">
        <v>1</v>
      </c>
      <c r="H456" s="3" t="s">
        <v>463</v>
      </c>
      <c r="I456" s="36" t="s">
        <v>1</v>
      </c>
      <c r="J456" s="36" t="s">
        <v>470</v>
      </c>
      <c r="K456" s="36" t="str">
        <f t="shared" ca="1" si="7"/>
        <v>80EA3006-621B-A61E-E990-1962DCE792E1</v>
      </c>
      <c r="L456" s="37"/>
      <c r="M456" s="37" t="s">
        <v>115</v>
      </c>
    </row>
    <row r="457" spans="1:13" ht="15" customHeight="1" x14ac:dyDescent="0.3">
      <c r="A457" s="3" t="s">
        <v>473</v>
      </c>
      <c r="B457" s="4" t="s">
        <v>113</v>
      </c>
      <c r="C457" s="9" t="s">
        <v>114</v>
      </c>
      <c r="D457" s="4" t="s">
        <v>458</v>
      </c>
      <c r="E457" s="4" t="s">
        <v>39</v>
      </c>
      <c r="F457" s="34" t="s">
        <v>280</v>
      </c>
      <c r="G457" s="35">
        <v>1</v>
      </c>
      <c r="H457" s="3" t="s">
        <v>463</v>
      </c>
      <c r="I457" s="36" t="s">
        <v>1</v>
      </c>
      <c r="J457" s="36" t="s">
        <v>470</v>
      </c>
      <c r="K457" s="36" t="str">
        <f t="shared" ca="1" si="7"/>
        <v>70116D22-4832-3D75-6DEF-8700D66F636E</v>
      </c>
      <c r="L457" s="37"/>
      <c r="M457" s="37" t="s">
        <v>115</v>
      </c>
    </row>
    <row r="458" spans="1:13" ht="15" customHeight="1" x14ac:dyDescent="0.3">
      <c r="A458" s="3" t="s">
        <v>473</v>
      </c>
      <c r="B458" s="4" t="s">
        <v>113</v>
      </c>
      <c r="C458" s="9" t="s">
        <v>114</v>
      </c>
      <c r="D458" s="4" t="s">
        <v>458</v>
      </c>
      <c r="E458" s="4" t="s">
        <v>39</v>
      </c>
      <c r="F458" s="34" t="s">
        <v>282</v>
      </c>
      <c r="G458" s="35">
        <v>1</v>
      </c>
      <c r="H458" s="3" t="s">
        <v>463</v>
      </c>
      <c r="I458" s="36" t="s">
        <v>1</v>
      </c>
      <c r="J458" s="36" t="s">
        <v>470</v>
      </c>
      <c r="K458" s="36" t="str">
        <f t="shared" ca="1" si="7"/>
        <v>50A0E595-3108-2247-89F6-9ABB9BF4487D</v>
      </c>
      <c r="L458" s="37"/>
      <c r="M458" s="37" t="s">
        <v>115</v>
      </c>
    </row>
    <row r="459" spans="1:13" ht="15" customHeight="1" x14ac:dyDescent="0.3">
      <c r="A459" s="3" t="s">
        <v>473</v>
      </c>
      <c r="B459" s="4" t="s">
        <v>113</v>
      </c>
      <c r="C459" s="9" t="s">
        <v>114</v>
      </c>
      <c r="D459" s="4" t="s">
        <v>458</v>
      </c>
      <c r="E459" s="4" t="s">
        <v>39</v>
      </c>
      <c r="F459" s="34" t="s">
        <v>284</v>
      </c>
      <c r="G459" s="35">
        <v>1</v>
      </c>
      <c r="H459" s="3" t="s">
        <v>463</v>
      </c>
      <c r="I459" s="36" t="s">
        <v>1</v>
      </c>
      <c r="J459" s="36" t="s">
        <v>470</v>
      </c>
      <c r="K459" s="36" t="str">
        <f t="shared" ca="1" si="7"/>
        <v>3ADD499D-67D9-AB65-5A7C-48AFB39388DC</v>
      </c>
      <c r="L459" s="37"/>
      <c r="M459" s="37" t="s">
        <v>115</v>
      </c>
    </row>
    <row r="460" spans="1:13" ht="15" customHeight="1" x14ac:dyDescent="0.3">
      <c r="A460" s="3" t="s">
        <v>473</v>
      </c>
      <c r="B460" s="4" t="s">
        <v>113</v>
      </c>
      <c r="C460" s="9" t="s">
        <v>114</v>
      </c>
      <c r="D460" s="4" t="s">
        <v>458</v>
      </c>
      <c r="E460" s="4" t="s">
        <v>39</v>
      </c>
      <c r="F460" s="34" t="s">
        <v>286</v>
      </c>
      <c r="G460" s="35">
        <v>1</v>
      </c>
      <c r="H460" s="3" t="s">
        <v>463</v>
      </c>
      <c r="I460" s="36" t="s">
        <v>1</v>
      </c>
      <c r="J460" s="36" t="s">
        <v>470</v>
      </c>
      <c r="K460" s="36" t="str">
        <f t="shared" ca="1" si="7"/>
        <v>A3649B78-46FF-BC38-525C-B3A3AE770AB9</v>
      </c>
      <c r="L460" s="37"/>
      <c r="M460" s="37" t="s">
        <v>115</v>
      </c>
    </row>
    <row r="461" spans="1:13" ht="15" customHeight="1" x14ac:dyDescent="0.3">
      <c r="A461" s="3" t="s">
        <v>473</v>
      </c>
      <c r="B461" s="4" t="s">
        <v>113</v>
      </c>
      <c r="C461" s="9" t="s">
        <v>114</v>
      </c>
      <c r="D461" s="4" t="s">
        <v>458</v>
      </c>
      <c r="E461" s="4" t="s">
        <v>39</v>
      </c>
      <c r="F461" s="34" t="s">
        <v>288</v>
      </c>
      <c r="G461" s="35">
        <v>1</v>
      </c>
      <c r="H461" s="3" t="s">
        <v>463</v>
      </c>
      <c r="I461" s="36" t="s">
        <v>1</v>
      </c>
      <c r="J461" s="36" t="s">
        <v>470</v>
      </c>
      <c r="K461" s="36" t="str">
        <f t="shared" ca="1" si="7"/>
        <v>79A6371B-8ABB-F5FB-0944-745BFBE165C5</v>
      </c>
      <c r="L461" s="37"/>
      <c r="M461" s="37" t="s">
        <v>115</v>
      </c>
    </row>
    <row r="462" spans="1:13" ht="15" customHeight="1" x14ac:dyDescent="0.3">
      <c r="A462" s="3" t="s">
        <v>473</v>
      </c>
      <c r="B462" s="4" t="s">
        <v>113</v>
      </c>
      <c r="C462" s="9" t="s">
        <v>114</v>
      </c>
      <c r="D462" s="4" t="s">
        <v>458</v>
      </c>
      <c r="E462" s="4" t="s">
        <v>39</v>
      </c>
      <c r="F462" s="34" t="s">
        <v>290</v>
      </c>
      <c r="G462" s="35">
        <v>1</v>
      </c>
      <c r="H462" s="3" t="s">
        <v>463</v>
      </c>
      <c r="I462" s="36" t="s">
        <v>1</v>
      </c>
      <c r="J462" s="36" t="s">
        <v>470</v>
      </c>
      <c r="K462" s="36" t="str">
        <f t="shared" ca="1" si="7"/>
        <v>3C8416FC-CB38-63FE-D36F-CD8CC634E116</v>
      </c>
      <c r="L462" s="37"/>
      <c r="M462" s="37" t="s">
        <v>115</v>
      </c>
    </row>
    <row r="463" spans="1:13" ht="15" customHeight="1" x14ac:dyDescent="0.3">
      <c r="A463" s="3" t="s">
        <v>473</v>
      </c>
      <c r="B463" s="4" t="s">
        <v>113</v>
      </c>
      <c r="C463" s="9" t="s">
        <v>114</v>
      </c>
      <c r="D463" s="4" t="s">
        <v>458</v>
      </c>
      <c r="E463" s="4" t="s">
        <v>39</v>
      </c>
      <c r="F463" s="34" t="s">
        <v>292</v>
      </c>
      <c r="G463" s="35">
        <v>1</v>
      </c>
      <c r="H463" s="3" t="s">
        <v>463</v>
      </c>
      <c r="I463" s="36" t="s">
        <v>1</v>
      </c>
      <c r="J463" s="36" t="s">
        <v>470</v>
      </c>
      <c r="K463" s="36" t="str">
        <f t="shared" ca="1" si="7"/>
        <v>A9C1B509-BC69-3F41-1A09-F76DE1E3C7CB</v>
      </c>
      <c r="L463" s="37"/>
      <c r="M463" s="37" t="s">
        <v>115</v>
      </c>
    </row>
    <row r="464" spans="1:13" ht="15" customHeight="1" x14ac:dyDescent="0.3">
      <c r="A464" s="3" t="s">
        <v>473</v>
      </c>
      <c r="B464" s="4" t="s">
        <v>113</v>
      </c>
      <c r="C464" s="9" t="s">
        <v>114</v>
      </c>
      <c r="D464" s="4" t="s">
        <v>458</v>
      </c>
      <c r="E464" s="4" t="s">
        <v>39</v>
      </c>
      <c r="F464" s="34" t="s">
        <v>294</v>
      </c>
      <c r="G464" s="35">
        <v>1</v>
      </c>
      <c r="H464" s="3" t="s">
        <v>463</v>
      </c>
      <c r="I464" s="36" t="s">
        <v>1</v>
      </c>
      <c r="J464" s="36" t="s">
        <v>470</v>
      </c>
      <c r="K464" s="36" t="str">
        <f t="shared" ca="1" si="7"/>
        <v>8EDEA529-EFD4-50E0-2A59-0F0BAC926253</v>
      </c>
      <c r="L464" s="37"/>
      <c r="M464" s="37" t="s">
        <v>115</v>
      </c>
    </row>
    <row r="465" spans="1:13" ht="15" customHeight="1" x14ac:dyDescent="0.3">
      <c r="A465" s="3" t="s">
        <v>473</v>
      </c>
      <c r="B465" s="4" t="s">
        <v>113</v>
      </c>
      <c r="C465" s="9" t="s">
        <v>114</v>
      </c>
      <c r="D465" s="4" t="s">
        <v>458</v>
      </c>
      <c r="E465" s="4" t="s">
        <v>39</v>
      </c>
      <c r="F465" s="34" t="s">
        <v>296</v>
      </c>
      <c r="G465" s="35">
        <v>1</v>
      </c>
      <c r="H465" s="3" t="s">
        <v>463</v>
      </c>
      <c r="I465" s="36" t="s">
        <v>1</v>
      </c>
      <c r="J465" s="36" t="s">
        <v>470</v>
      </c>
      <c r="K465" s="36" t="str">
        <f t="shared" ca="1" si="7"/>
        <v>1A0476A0-92F2-1FAE-AF0F-62EE9EACB7F4</v>
      </c>
      <c r="L465" s="37"/>
      <c r="M465" s="37" t="s">
        <v>115</v>
      </c>
    </row>
    <row r="466" spans="1:13" ht="15" customHeight="1" x14ac:dyDescent="0.3">
      <c r="A466" s="3" t="s">
        <v>473</v>
      </c>
      <c r="B466" s="4" t="s">
        <v>113</v>
      </c>
      <c r="C466" s="9" t="s">
        <v>114</v>
      </c>
      <c r="D466" s="4" t="s">
        <v>458</v>
      </c>
      <c r="E466" s="4" t="s">
        <v>39</v>
      </c>
      <c r="F466" s="34" t="s">
        <v>298</v>
      </c>
      <c r="G466" s="35">
        <v>1</v>
      </c>
      <c r="H466" s="3" t="s">
        <v>463</v>
      </c>
      <c r="I466" s="36" t="s">
        <v>1</v>
      </c>
      <c r="J466" s="36" t="s">
        <v>470</v>
      </c>
      <c r="K466" s="36" t="str">
        <f t="shared" ca="1" si="7"/>
        <v>77202417-3C08-D3D9-8499-341692A73D4F</v>
      </c>
      <c r="L466" s="37"/>
      <c r="M466" s="37" t="s">
        <v>115</v>
      </c>
    </row>
    <row r="467" spans="1:13" ht="15" customHeight="1" x14ac:dyDescent="0.3">
      <c r="A467" s="3" t="s">
        <v>473</v>
      </c>
      <c r="B467" s="4" t="s">
        <v>113</v>
      </c>
      <c r="C467" s="9" t="s">
        <v>114</v>
      </c>
      <c r="D467" s="4" t="s">
        <v>458</v>
      </c>
      <c r="E467" s="4" t="s">
        <v>39</v>
      </c>
      <c r="F467" s="34" t="s">
        <v>300</v>
      </c>
      <c r="G467" s="35">
        <v>1</v>
      </c>
      <c r="H467" s="3" t="s">
        <v>463</v>
      </c>
      <c r="I467" s="36" t="s">
        <v>1</v>
      </c>
      <c r="J467" s="36" t="s">
        <v>470</v>
      </c>
      <c r="K467" s="36" t="str">
        <f t="shared" ca="1" si="7"/>
        <v>53661EA2-366A-AC40-0E33-30AB17280D29</v>
      </c>
      <c r="L467" s="37"/>
      <c r="M467" s="37" t="s">
        <v>115</v>
      </c>
    </row>
    <row r="468" spans="1:13" ht="15" customHeight="1" x14ac:dyDescent="0.3">
      <c r="A468" s="3" t="s">
        <v>473</v>
      </c>
      <c r="B468" s="4" t="s">
        <v>113</v>
      </c>
      <c r="C468" s="9" t="s">
        <v>114</v>
      </c>
      <c r="D468" s="4" t="s">
        <v>458</v>
      </c>
      <c r="E468" s="4" t="s">
        <v>39</v>
      </c>
      <c r="F468" s="34" t="s">
        <v>302</v>
      </c>
      <c r="G468" s="35">
        <v>1</v>
      </c>
      <c r="H468" s="3" t="s">
        <v>463</v>
      </c>
      <c r="I468" s="36" t="s">
        <v>1</v>
      </c>
      <c r="J468" s="36" t="s">
        <v>470</v>
      </c>
      <c r="K468" s="36" t="str">
        <f t="shared" ca="1" si="7"/>
        <v>188BEB80-3383-2F84-9AE7-9AB254D0A64A</v>
      </c>
      <c r="L468" s="37"/>
      <c r="M468" s="37" t="s">
        <v>115</v>
      </c>
    </row>
    <row r="469" spans="1:13" ht="15" customHeight="1" x14ac:dyDescent="0.3">
      <c r="A469" s="3" t="s">
        <v>473</v>
      </c>
      <c r="B469" s="4" t="s">
        <v>113</v>
      </c>
      <c r="C469" s="9" t="s">
        <v>114</v>
      </c>
      <c r="D469" s="4" t="s">
        <v>458</v>
      </c>
      <c r="E469" s="4" t="s">
        <v>39</v>
      </c>
      <c r="F469" s="34" t="s">
        <v>304</v>
      </c>
      <c r="G469" s="35">
        <v>1</v>
      </c>
      <c r="H469" s="3" t="s">
        <v>463</v>
      </c>
      <c r="I469" s="36" t="s">
        <v>1</v>
      </c>
      <c r="J469" s="36" t="s">
        <v>470</v>
      </c>
      <c r="K469" s="36" t="str">
        <f t="shared" ca="1" si="7"/>
        <v>2463AEB1-FF25-9F78-766E-11D2032BC599</v>
      </c>
      <c r="L469" s="37"/>
      <c r="M469" s="37" t="s">
        <v>115</v>
      </c>
    </row>
    <row r="470" spans="1:13" ht="15" customHeight="1" x14ac:dyDescent="0.3">
      <c r="A470" s="3" t="s">
        <v>473</v>
      </c>
      <c r="B470" s="4" t="s">
        <v>113</v>
      </c>
      <c r="C470" s="9" t="s">
        <v>114</v>
      </c>
      <c r="D470" s="4" t="s">
        <v>458</v>
      </c>
      <c r="E470" s="4" t="s">
        <v>39</v>
      </c>
      <c r="F470" s="34" t="s">
        <v>306</v>
      </c>
      <c r="G470" s="35">
        <v>1</v>
      </c>
      <c r="H470" s="3" t="s">
        <v>463</v>
      </c>
      <c r="I470" s="36" t="s">
        <v>1</v>
      </c>
      <c r="J470" s="36" t="s">
        <v>470</v>
      </c>
      <c r="K470" s="36" t="str">
        <f t="shared" ca="1" si="7"/>
        <v>797A6524-A177-644E-EC3D-3D31E634C3EC</v>
      </c>
      <c r="L470" s="37"/>
      <c r="M470" s="37" t="s">
        <v>115</v>
      </c>
    </row>
    <row r="471" spans="1:13" ht="15" customHeight="1" x14ac:dyDescent="0.3">
      <c r="A471" s="3" t="s">
        <v>473</v>
      </c>
      <c r="B471" s="4" t="s">
        <v>113</v>
      </c>
      <c r="C471" s="9" t="s">
        <v>114</v>
      </c>
      <c r="D471" s="4" t="s">
        <v>458</v>
      </c>
      <c r="E471" s="4" t="s">
        <v>39</v>
      </c>
      <c r="F471" s="34" t="s">
        <v>308</v>
      </c>
      <c r="G471" s="35">
        <v>1</v>
      </c>
      <c r="H471" s="3" t="s">
        <v>463</v>
      </c>
      <c r="I471" s="36" t="s">
        <v>1</v>
      </c>
      <c r="J471" s="36" t="s">
        <v>470</v>
      </c>
      <c r="K471" s="36" t="str">
        <f t="shared" ca="1" si="7"/>
        <v>9F46CFBA-B5C9-381F-A2AD-F1A5039B3C57</v>
      </c>
      <c r="L471" s="37"/>
      <c r="M471" s="37" t="s">
        <v>115</v>
      </c>
    </row>
    <row r="472" spans="1:13" ht="15" customHeight="1" x14ac:dyDescent="0.3">
      <c r="A472" s="3" t="s">
        <v>473</v>
      </c>
      <c r="B472" s="4" t="s">
        <v>113</v>
      </c>
      <c r="C472" s="9" t="s">
        <v>114</v>
      </c>
      <c r="D472" s="4" t="s">
        <v>458</v>
      </c>
      <c r="E472" s="4" t="s">
        <v>39</v>
      </c>
      <c r="F472" s="34" t="s">
        <v>310</v>
      </c>
      <c r="G472" s="35">
        <v>1</v>
      </c>
      <c r="H472" s="3" t="s">
        <v>463</v>
      </c>
      <c r="I472" s="36" t="s">
        <v>1</v>
      </c>
      <c r="J472" s="36" t="s">
        <v>470</v>
      </c>
      <c r="K472" s="36" t="str">
        <f t="shared" ca="1" si="7"/>
        <v>9A60795C-3B2B-E8F6-3928-1A087E4FBE76</v>
      </c>
      <c r="L472" s="37"/>
      <c r="M472" s="37" t="s">
        <v>115</v>
      </c>
    </row>
    <row r="473" spans="1:13" ht="15" customHeight="1" x14ac:dyDescent="0.3">
      <c r="A473" s="3" t="s">
        <v>473</v>
      </c>
      <c r="B473" s="4" t="s">
        <v>113</v>
      </c>
      <c r="C473" s="9" t="s">
        <v>114</v>
      </c>
      <c r="D473" s="4" t="s">
        <v>458</v>
      </c>
      <c r="E473" s="4" t="s">
        <v>39</v>
      </c>
      <c r="F473" s="34" t="s">
        <v>312</v>
      </c>
      <c r="G473" s="35">
        <v>1</v>
      </c>
      <c r="H473" s="3" t="s">
        <v>463</v>
      </c>
      <c r="I473" s="36" t="s">
        <v>1</v>
      </c>
      <c r="J473" s="36" t="s">
        <v>470</v>
      </c>
      <c r="K473" s="36" t="str">
        <f t="shared" ca="1" si="7"/>
        <v>582966B4-FEE4-C2E8-D833-5B996C70C927</v>
      </c>
      <c r="L473" s="37"/>
      <c r="M473" s="37" t="s">
        <v>115</v>
      </c>
    </row>
    <row r="474" spans="1:13" ht="15" customHeight="1" x14ac:dyDescent="0.3">
      <c r="A474" s="3" t="s">
        <v>473</v>
      </c>
      <c r="B474" s="4" t="s">
        <v>113</v>
      </c>
      <c r="C474" s="9" t="s">
        <v>114</v>
      </c>
      <c r="D474" s="4" t="s">
        <v>458</v>
      </c>
      <c r="E474" s="4" t="s">
        <v>39</v>
      </c>
      <c r="F474" s="34" t="s">
        <v>314</v>
      </c>
      <c r="G474" s="35">
        <v>1</v>
      </c>
      <c r="H474" s="3" t="s">
        <v>463</v>
      </c>
      <c r="I474" s="36" t="s">
        <v>1</v>
      </c>
      <c r="J474" s="36" t="s">
        <v>470</v>
      </c>
      <c r="K474" s="36" t="str">
        <f t="shared" ca="1" si="7"/>
        <v>7DA8F8EF-3BB3-17CC-61BA-DAA971023B24</v>
      </c>
      <c r="L474" s="37"/>
      <c r="M474" s="37" t="s">
        <v>115</v>
      </c>
    </row>
    <row r="475" spans="1:13" ht="15" customHeight="1" x14ac:dyDescent="0.3">
      <c r="A475" s="3" t="s">
        <v>473</v>
      </c>
      <c r="B475" s="4" t="s">
        <v>113</v>
      </c>
      <c r="C475" s="9" t="s">
        <v>114</v>
      </c>
      <c r="D475" s="4" t="s">
        <v>458</v>
      </c>
      <c r="E475" s="4" t="s">
        <v>39</v>
      </c>
      <c r="F475" s="34" t="s">
        <v>316</v>
      </c>
      <c r="G475" s="35">
        <v>1</v>
      </c>
      <c r="H475" s="3" t="s">
        <v>463</v>
      </c>
      <c r="I475" s="36" t="s">
        <v>1</v>
      </c>
      <c r="J475" s="36" t="s">
        <v>470</v>
      </c>
      <c r="K475" s="36" t="str">
        <f t="shared" ca="1" si="7"/>
        <v>22D6B71E-2256-03E4-CF33-A0C4CF3991EF</v>
      </c>
      <c r="L475" s="37"/>
      <c r="M475" s="37" t="s">
        <v>115</v>
      </c>
    </row>
    <row r="476" spans="1:13" ht="15" customHeight="1" x14ac:dyDescent="0.3">
      <c r="A476" s="3" t="s">
        <v>473</v>
      </c>
      <c r="B476" s="4" t="s">
        <v>113</v>
      </c>
      <c r="C476" s="9" t="s">
        <v>114</v>
      </c>
      <c r="D476" s="4" t="s">
        <v>458</v>
      </c>
      <c r="E476" s="4" t="s">
        <v>39</v>
      </c>
      <c r="F476" s="34" t="s">
        <v>318</v>
      </c>
      <c r="G476" s="35">
        <v>1</v>
      </c>
      <c r="H476" s="3" t="s">
        <v>463</v>
      </c>
      <c r="I476" s="36" t="s">
        <v>1</v>
      </c>
      <c r="J476" s="36" t="s">
        <v>470</v>
      </c>
      <c r="K476" s="36" t="str">
        <f t="shared" ca="1" si="7"/>
        <v>08A00232-E5CE-AD56-DDE3-D399F1C399B3</v>
      </c>
      <c r="L476" s="37"/>
      <c r="M476" s="37" t="s">
        <v>115</v>
      </c>
    </row>
    <row r="477" spans="1:13" ht="15" customHeight="1" x14ac:dyDescent="0.3">
      <c r="A477" s="3" t="s">
        <v>473</v>
      </c>
      <c r="B477" s="4" t="s">
        <v>113</v>
      </c>
      <c r="C477" s="9" t="s">
        <v>114</v>
      </c>
      <c r="D477" s="4" t="s">
        <v>458</v>
      </c>
      <c r="E477" s="4" t="s">
        <v>39</v>
      </c>
      <c r="F477" s="34" t="s">
        <v>320</v>
      </c>
      <c r="G477" s="35">
        <v>1</v>
      </c>
      <c r="H477" s="3" t="s">
        <v>463</v>
      </c>
      <c r="I477" s="36" t="s">
        <v>1</v>
      </c>
      <c r="J477" s="36" t="s">
        <v>470</v>
      </c>
      <c r="K477" s="36" t="str">
        <f t="shared" ca="1" si="7"/>
        <v>186066C9-4062-9249-6938-78E3684CB430</v>
      </c>
      <c r="L477" s="37"/>
      <c r="M477" s="37" t="s">
        <v>115</v>
      </c>
    </row>
    <row r="478" spans="1:13" ht="15" customHeight="1" x14ac:dyDescent="0.3">
      <c r="A478" s="3" t="s">
        <v>473</v>
      </c>
      <c r="B478" s="4" t="s">
        <v>113</v>
      </c>
      <c r="C478" s="9" t="s">
        <v>114</v>
      </c>
      <c r="D478" s="4" t="s">
        <v>458</v>
      </c>
      <c r="E478" s="4" t="s">
        <v>39</v>
      </c>
      <c r="F478" s="34" t="s">
        <v>322</v>
      </c>
      <c r="G478" s="35">
        <v>1</v>
      </c>
      <c r="H478" s="3" t="s">
        <v>463</v>
      </c>
      <c r="I478" s="36" t="s">
        <v>1</v>
      </c>
      <c r="J478" s="36" t="s">
        <v>470</v>
      </c>
      <c r="K478" s="36" t="str">
        <f t="shared" ca="1" si="7"/>
        <v>CC3BF7A1-3442-E794-A917-01E294B49220</v>
      </c>
      <c r="L478" s="37"/>
      <c r="M478" s="37" t="s">
        <v>115</v>
      </c>
    </row>
    <row r="479" spans="1:13" ht="15" customHeight="1" x14ac:dyDescent="0.3">
      <c r="A479" s="3" t="s">
        <v>473</v>
      </c>
      <c r="B479" s="4" t="s">
        <v>113</v>
      </c>
      <c r="C479" s="9" t="s">
        <v>114</v>
      </c>
      <c r="D479" s="4" t="s">
        <v>458</v>
      </c>
      <c r="E479" s="4" t="s">
        <v>39</v>
      </c>
      <c r="F479" s="34" t="s">
        <v>324</v>
      </c>
      <c r="G479" s="35">
        <v>1</v>
      </c>
      <c r="H479" s="3" t="s">
        <v>463</v>
      </c>
      <c r="I479" s="36" t="s">
        <v>1</v>
      </c>
      <c r="J479" s="36" t="s">
        <v>470</v>
      </c>
      <c r="K479" s="36" t="str">
        <f t="shared" ca="1" si="7"/>
        <v>20970889-0710-856F-B3BF-C89FD06744D1</v>
      </c>
      <c r="L479" s="37"/>
      <c r="M479" s="37" t="s">
        <v>115</v>
      </c>
    </row>
    <row r="480" spans="1:13" ht="15" customHeight="1" x14ac:dyDescent="0.3">
      <c r="A480" s="3" t="s">
        <v>473</v>
      </c>
      <c r="B480" s="4" t="s">
        <v>113</v>
      </c>
      <c r="C480" s="9" t="s">
        <v>114</v>
      </c>
      <c r="D480" s="4" t="s">
        <v>458</v>
      </c>
      <c r="E480" s="4" t="s">
        <v>39</v>
      </c>
      <c r="F480" s="34" t="s">
        <v>326</v>
      </c>
      <c r="G480" s="35">
        <v>1</v>
      </c>
      <c r="H480" s="3" t="s">
        <v>463</v>
      </c>
      <c r="I480" s="36" t="s">
        <v>1</v>
      </c>
      <c r="J480" s="36" t="s">
        <v>470</v>
      </c>
      <c r="K480" s="36" t="str">
        <f t="shared" ca="1" si="7"/>
        <v>F2CE55CE-EFBC-3D3C-F812-7E852C0A7362</v>
      </c>
      <c r="L480" s="37"/>
      <c r="M480" s="37" t="s">
        <v>115</v>
      </c>
    </row>
    <row r="481" spans="1:13" ht="15" customHeight="1" x14ac:dyDescent="0.3">
      <c r="A481" s="3" t="s">
        <v>473</v>
      </c>
      <c r="B481" s="4" t="s">
        <v>113</v>
      </c>
      <c r="C481" s="9" t="s">
        <v>114</v>
      </c>
      <c r="D481" s="4" t="s">
        <v>458</v>
      </c>
      <c r="E481" s="4" t="s">
        <v>39</v>
      </c>
      <c r="F481" s="34" t="s">
        <v>328</v>
      </c>
      <c r="G481" s="35">
        <v>1</v>
      </c>
      <c r="H481" s="3" t="s">
        <v>463</v>
      </c>
      <c r="I481" s="36" t="s">
        <v>1</v>
      </c>
      <c r="J481" s="36" t="s">
        <v>470</v>
      </c>
      <c r="K481" s="36" t="str">
        <f t="shared" ca="1" si="7"/>
        <v>DFD42EAD-B728-6BA5-549C-46B55EAF4946</v>
      </c>
      <c r="L481" s="37"/>
      <c r="M481" s="37" t="s">
        <v>115</v>
      </c>
    </row>
    <row r="482" spans="1:13" ht="15" customHeight="1" x14ac:dyDescent="0.3">
      <c r="A482" s="3" t="s">
        <v>473</v>
      </c>
      <c r="B482" s="4" t="s">
        <v>113</v>
      </c>
      <c r="C482" s="9" t="s">
        <v>114</v>
      </c>
      <c r="D482" s="4" t="s">
        <v>458</v>
      </c>
      <c r="E482" s="4" t="s">
        <v>39</v>
      </c>
      <c r="F482" s="34" t="s">
        <v>330</v>
      </c>
      <c r="G482" s="35">
        <v>1</v>
      </c>
      <c r="H482" s="3" t="s">
        <v>463</v>
      </c>
      <c r="I482" s="36" t="s">
        <v>1</v>
      </c>
      <c r="J482" s="36" t="s">
        <v>470</v>
      </c>
      <c r="K482" s="36" t="str">
        <f t="shared" ca="1" si="7"/>
        <v>0D2FC37D-60A7-D4C4-5938-8A68EC5A5A94</v>
      </c>
      <c r="L482" s="37"/>
      <c r="M482" s="37" t="s">
        <v>115</v>
      </c>
    </row>
    <row r="483" spans="1:13" ht="15" customHeight="1" x14ac:dyDescent="0.3">
      <c r="A483" s="3" t="s">
        <v>473</v>
      </c>
      <c r="B483" s="4" t="s">
        <v>113</v>
      </c>
      <c r="C483" s="9" t="s">
        <v>114</v>
      </c>
      <c r="D483" s="4" t="s">
        <v>458</v>
      </c>
      <c r="E483" s="4" t="s">
        <v>39</v>
      </c>
      <c r="F483" s="34" t="s">
        <v>332</v>
      </c>
      <c r="G483" s="35">
        <v>1</v>
      </c>
      <c r="H483" s="3" t="s">
        <v>463</v>
      </c>
      <c r="I483" s="36" t="s">
        <v>1</v>
      </c>
      <c r="J483" s="36" t="s">
        <v>470</v>
      </c>
      <c r="K483" s="36" t="str">
        <f t="shared" ca="1" si="7"/>
        <v>844E9B31-4A91-3746-8793-CA2CCAD25F74</v>
      </c>
      <c r="L483" s="37"/>
      <c r="M483" s="37" t="s">
        <v>115</v>
      </c>
    </row>
    <row r="484" spans="1:13" ht="15" customHeight="1" x14ac:dyDescent="0.3">
      <c r="A484" s="3" t="s">
        <v>473</v>
      </c>
      <c r="B484" s="4" t="s">
        <v>113</v>
      </c>
      <c r="C484" s="9" t="s">
        <v>114</v>
      </c>
      <c r="D484" s="4" t="s">
        <v>458</v>
      </c>
      <c r="E484" s="4" t="s">
        <v>39</v>
      </c>
      <c r="F484" s="34" t="s">
        <v>334</v>
      </c>
      <c r="G484" s="35">
        <v>1</v>
      </c>
      <c r="H484" s="3" t="s">
        <v>463</v>
      </c>
      <c r="I484" s="36" t="s">
        <v>1</v>
      </c>
      <c r="J484" s="36" t="s">
        <v>470</v>
      </c>
      <c r="K484" s="36" t="str">
        <f t="shared" ca="1" si="7"/>
        <v>F51BC1D9-31EB-D872-F4D4-A21071B489BD</v>
      </c>
      <c r="L484" s="37"/>
      <c r="M484" s="37" t="s">
        <v>115</v>
      </c>
    </row>
    <row r="485" spans="1:13" ht="15" customHeight="1" x14ac:dyDescent="0.3">
      <c r="A485" s="3" t="s">
        <v>473</v>
      </c>
      <c r="B485" s="4" t="s">
        <v>113</v>
      </c>
      <c r="C485" s="9" t="s">
        <v>114</v>
      </c>
      <c r="D485" s="4" t="s">
        <v>458</v>
      </c>
      <c r="E485" s="4" t="s">
        <v>39</v>
      </c>
      <c r="F485" s="34" t="s">
        <v>336</v>
      </c>
      <c r="G485" s="35">
        <v>1</v>
      </c>
      <c r="H485" s="3" t="s">
        <v>463</v>
      </c>
      <c r="I485" s="36" t="s">
        <v>1</v>
      </c>
      <c r="J485" s="36" t="s">
        <v>470</v>
      </c>
      <c r="K485" s="36" t="str">
        <f t="shared" ca="1" si="7"/>
        <v>924F3883-2874-E419-08EF-0A7A7B6C53AD</v>
      </c>
      <c r="L485" s="37"/>
      <c r="M485" s="37" t="s">
        <v>115</v>
      </c>
    </row>
    <row r="486" spans="1:13" ht="15" customHeight="1" x14ac:dyDescent="0.3">
      <c r="A486" s="3" t="s">
        <v>473</v>
      </c>
      <c r="B486" s="4" t="s">
        <v>113</v>
      </c>
      <c r="C486" s="9" t="s">
        <v>114</v>
      </c>
      <c r="D486" s="4" t="s">
        <v>458</v>
      </c>
      <c r="E486" s="4" t="s">
        <v>39</v>
      </c>
      <c r="F486" s="34" t="s">
        <v>338</v>
      </c>
      <c r="G486" s="35">
        <v>1</v>
      </c>
      <c r="H486" s="3" t="s">
        <v>463</v>
      </c>
      <c r="I486" s="36" t="s">
        <v>1</v>
      </c>
      <c r="J486" s="36" t="s">
        <v>470</v>
      </c>
      <c r="K486" s="36" t="str">
        <f t="shared" ca="1" si="7"/>
        <v>D7122590-8F9B-2B2D-A9AA-BE568BDC944C</v>
      </c>
      <c r="L486" s="37"/>
      <c r="M486" s="37" t="s">
        <v>115</v>
      </c>
    </row>
    <row r="487" spans="1:13" ht="15" customHeight="1" x14ac:dyDescent="0.3">
      <c r="A487" s="3" t="s">
        <v>473</v>
      </c>
      <c r="B487" s="4" t="s">
        <v>113</v>
      </c>
      <c r="C487" s="9" t="s">
        <v>114</v>
      </c>
      <c r="D487" s="4" t="s">
        <v>458</v>
      </c>
      <c r="E487" s="4" t="s">
        <v>39</v>
      </c>
      <c r="F487" s="34" t="s">
        <v>340</v>
      </c>
      <c r="G487" s="35">
        <v>1</v>
      </c>
      <c r="H487" s="3" t="s">
        <v>463</v>
      </c>
      <c r="I487" s="36" t="s">
        <v>1</v>
      </c>
      <c r="J487" s="36" t="s">
        <v>470</v>
      </c>
      <c r="K487" s="36" t="str">
        <f t="shared" ca="1" si="7"/>
        <v>34835C26-E81E-93EB-A6E3-C32C20E8689D</v>
      </c>
      <c r="L487" s="37"/>
      <c r="M487" s="37" t="s">
        <v>115</v>
      </c>
    </row>
    <row r="488" spans="1:13" ht="15" customHeight="1" x14ac:dyDescent="0.3">
      <c r="A488" s="3" t="s">
        <v>473</v>
      </c>
      <c r="B488" s="4" t="s">
        <v>113</v>
      </c>
      <c r="C488" s="9" t="s">
        <v>114</v>
      </c>
      <c r="D488" s="4" t="s">
        <v>458</v>
      </c>
      <c r="E488" s="4" t="s">
        <v>39</v>
      </c>
      <c r="F488" s="34" t="s">
        <v>342</v>
      </c>
      <c r="G488" s="35">
        <v>1</v>
      </c>
      <c r="H488" s="3" t="s">
        <v>463</v>
      </c>
      <c r="I488" s="36" t="s">
        <v>1</v>
      </c>
      <c r="J488" s="36" t="s">
        <v>470</v>
      </c>
      <c r="K488" s="36" t="str">
        <f t="shared" ca="1" si="7"/>
        <v>7F016482-F82A-62A3-0D94-912CDB0962DD</v>
      </c>
      <c r="L488" s="37"/>
      <c r="M488" s="37" t="s">
        <v>115</v>
      </c>
    </row>
    <row r="489" spans="1:13" ht="15" customHeight="1" x14ac:dyDescent="0.3">
      <c r="A489" s="3" t="s">
        <v>473</v>
      </c>
      <c r="B489" s="4" t="s">
        <v>113</v>
      </c>
      <c r="C489" s="9" t="s">
        <v>114</v>
      </c>
      <c r="D489" s="4" t="s">
        <v>458</v>
      </c>
      <c r="E489" s="4" t="s">
        <v>39</v>
      </c>
      <c r="F489" s="34" t="s">
        <v>344</v>
      </c>
      <c r="G489" s="35">
        <v>1</v>
      </c>
      <c r="H489" s="3" t="s">
        <v>463</v>
      </c>
      <c r="I489" s="36" t="s">
        <v>1</v>
      </c>
      <c r="J489" s="36" t="s">
        <v>470</v>
      </c>
      <c r="K489" s="36" t="str">
        <f t="shared" ca="1" si="7"/>
        <v>C2D84888-CE48-165F-A80F-D4F270083EE8</v>
      </c>
      <c r="L489" s="37"/>
      <c r="M489" s="37" t="s">
        <v>115</v>
      </c>
    </row>
    <row r="490" spans="1:13" ht="15" customHeight="1" x14ac:dyDescent="0.3">
      <c r="A490" s="3" t="s">
        <v>473</v>
      </c>
      <c r="B490" s="4" t="s">
        <v>113</v>
      </c>
      <c r="C490" s="9" t="s">
        <v>114</v>
      </c>
      <c r="D490" s="4" t="s">
        <v>458</v>
      </c>
      <c r="E490" s="4" t="s">
        <v>39</v>
      </c>
      <c r="F490" s="34" t="s">
        <v>346</v>
      </c>
      <c r="G490" s="35">
        <v>1</v>
      </c>
      <c r="H490" s="3" t="s">
        <v>463</v>
      </c>
      <c r="I490" s="36" t="s">
        <v>1</v>
      </c>
      <c r="J490" s="36" t="s">
        <v>470</v>
      </c>
      <c r="K490" s="36" t="str">
        <f t="shared" ca="1" si="7"/>
        <v>5300FE74-1999-8EB7-FDC1-391E242151DD</v>
      </c>
      <c r="L490" s="37"/>
      <c r="M490" s="37" t="s">
        <v>115</v>
      </c>
    </row>
    <row r="491" spans="1:13" ht="15" customHeight="1" x14ac:dyDescent="0.3">
      <c r="A491" s="3" t="s">
        <v>473</v>
      </c>
      <c r="B491" s="4" t="s">
        <v>113</v>
      </c>
      <c r="C491" s="9" t="s">
        <v>114</v>
      </c>
      <c r="D491" s="4" t="s">
        <v>458</v>
      </c>
      <c r="E491" s="4" t="s">
        <v>39</v>
      </c>
      <c r="F491" s="34" t="s">
        <v>348</v>
      </c>
      <c r="G491" s="35">
        <v>1</v>
      </c>
      <c r="H491" s="3" t="s">
        <v>463</v>
      </c>
      <c r="I491" s="36" t="s">
        <v>1</v>
      </c>
      <c r="J491" s="36" t="s">
        <v>470</v>
      </c>
      <c r="K491" s="36" t="str">
        <f t="shared" ca="1" si="7"/>
        <v>0170FCE8-0363-0277-26FD-AD0A263F2DA2</v>
      </c>
      <c r="L491" s="37"/>
      <c r="M491" s="37" t="s">
        <v>115</v>
      </c>
    </row>
    <row r="492" spans="1:13" ht="15" customHeight="1" x14ac:dyDescent="0.3">
      <c r="A492" s="3" t="s">
        <v>473</v>
      </c>
      <c r="B492" s="4" t="s">
        <v>113</v>
      </c>
      <c r="C492" s="9" t="s">
        <v>114</v>
      </c>
      <c r="D492" s="4" t="s">
        <v>458</v>
      </c>
      <c r="E492" s="4" t="s">
        <v>39</v>
      </c>
      <c r="F492" s="34" t="s">
        <v>350</v>
      </c>
      <c r="G492" s="35">
        <v>1</v>
      </c>
      <c r="H492" s="3" t="s">
        <v>463</v>
      </c>
      <c r="I492" s="36" t="s">
        <v>1</v>
      </c>
      <c r="J492" s="36" t="s">
        <v>470</v>
      </c>
      <c r="K492" s="36" t="str">
        <f t="shared" ca="1" si="7"/>
        <v>B489FC7B-57CE-81CA-A118-1075A4D93A0F</v>
      </c>
      <c r="L492" s="37"/>
      <c r="M492" s="37" t="s">
        <v>115</v>
      </c>
    </row>
    <row r="493" spans="1:13" ht="15" customHeight="1" x14ac:dyDescent="0.3">
      <c r="A493" s="3" t="s">
        <v>473</v>
      </c>
      <c r="B493" s="4" t="s">
        <v>113</v>
      </c>
      <c r="C493" s="9" t="s">
        <v>114</v>
      </c>
      <c r="D493" s="4" t="s">
        <v>458</v>
      </c>
      <c r="E493" s="4" t="s">
        <v>39</v>
      </c>
      <c r="F493" s="34" t="s">
        <v>352</v>
      </c>
      <c r="G493" s="35">
        <v>1</v>
      </c>
      <c r="H493" s="3" t="s">
        <v>463</v>
      </c>
      <c r="I493" s="36" t="s">
        <v>1</v>
      </c>
      <c r="J493" s="36" t="s">
        <v>470</v>
      </c>
      <c r="K493" s="36" t="str">
        <f t="shared" ca="1" si="7"/>
        <v>88964A82-8695-1ADA-2146-D866CB628AAD</v>
      </c>
      <c r="L493" s="37"/>
      <c r="M493" s="37" t="s">
        <v>115</v>
      </c>
    </row>
    <row r="494" spans="1:13" ht="15" customHeight="1" x14ac:dyDescent="0.3">
      <c r="A494" s="3" t="s">
        <v>473</v>
      </c>
      <c r="B494" s="4" t="s">
        <v>113</v>
      </c>
      <c r="C494" s="9" t="s">
        <v>114</v>
      </c>
      <c r="D494" s="4" t="s">
        <v>458</v>
      </c>
      <c r="E494" s="4" t="s">
        <v>39</v>
      </c>
      <c r="F494" s="34" t="s">
        <v>354</v>
      </c>
      <c r="G494" s="35">
        <v>1</v>
      </c>
      <c r="H494" s="3" t="s">
        <v>463</v>
      </c>
      <c r="I494" s="36" t="s">
        <v>1</v>
      </c>
      <c r="J494" s="36" t="s">
        <v>470</v>
      </c>
      <c r="K494" s="36" t="str">
        <f t="shared" ca="1" si="7"/>
        <v>F0D07188-B299-592A-210C-9FEE6FB1196D</v>
      </c>
      <c r="L494" s="37"/>
      <c r="M494" s="37" t="s">
        <v>115</v>
      </c>
    </row>
    <row r="495" spans="1:13" ht="15" customHeight="1" x14ac:dyDescent="0.3">
      <c r="A495" s="3" t="s">
        <v>473</v>
      </c>
      <c r="B495" s="4" t="s">
        <v>113</v>
      </c>
      <c r="C495" s="9" t="s">
        <v>114</v>
      </c>
      <c r="D495" s="4" t="s">
        <v>458</v>
      </c>
      <c r="E495" s="4" t="s">
        <v>39</v>
      </c>
      <c r="F495" s="34" t="s">
        <v>356</v>
      </c>
      <c r="G495" s="35">
        <v>1</v>
      </c>
      <c r="H495" s="3" t="s">
        <v>463</v>
      </c>
      <c r="I495" s="36" t="s">
        <v>1</v>
      </c>
      <c r="J495" s="36" t="s">
        <v>470</v>
      </c>
      <c r="K495" s="36" t="str">
        <f t="shared" ca="1" si="7"/>
        <v>98FF11AB-C727-41EB-9FF2-0F9B30836574</v>
      </c>
      <c r="L495" s="37"/>
      <c r="M495" s="37" t="s">
        <v>115</v>
      </c>
    </row>
    <row r="496" spans="1:13" ht="15" customHeight="1" x14ac:dyDescent="0.3">
      <c r="A496" s="3" t="s">
        <v>473</v>
      </c>
      <c r="B496" s="4" t="s">
        <v>113</v>
      </c>
      <c r="C496" s="9" t="s">
        <v>114</v>
      </c>
      <c r="D496" s="4" t="s">
        <v>458</v>
      </c>
      <c r="E496" s="4" t="s">
        <v>39</v>
      </c>
      <c r="F496" s="34" t="s">
        <v>358</v>
      </c>
      <c r="G496" s="35">
        <v>1</v>
      </c>
      <c r="H496" s="3" t="s">
        <v>463</v>
      </c>
      <c r="I496" s="36" t="s">
        <v>1</v>
      </c>
      <c r="J496" s="36" t="s">
        <v>470</v>
      </c>
      <c r="K496" s="36" t="str">
        <f t="shared" ca="1" si="7"/>
        <v>6CE6E524-ED5D-9410-F878-80A3B875B6AA</v>
      </c>
      <c r="L496" s="37"/>
      <c r="M496" s="37" t="s">
        <v>115</v>
      </c>
    </row>
    <row r="497" spans="1:13" ht="15" customHeight="1" x14ac:dyDescent="0.3">
      <c r="A497" s="3" t="s">
        <v>473</v>
      </c>
      <c r="B497" s="4" t="s">
        <v>113</v>
      </c>
      <c r="C497" s="9" t="s">
        <v>114</v>
      </c>
      <c r="D497" s="4" t="s">
        <v>458</v>
      </c>
      <c r="E497" s="4" t="s">
        <v>39</v>
      </c>
      <c r="F497" s="34" t="s">
        <v>360</v>
      </c>
      <c r="G497" s="35">
        <v>1</v>
      </c>
      <c r="H497" s="3" t="s">
        <v>463</v>
      </c>
      <c r="I497" s="36" t="s">
        <v>1</v>
      </c>
      <c r="J497" s="36" t="s">
        <v>470</v>
      </c>
      <c r="K497" s="36" t="str">
        <f t="shared" ca="1" si="7"/>
        <v>86EF4BDF-DD46-DE0F-E66D-BDB53445E254</v>
      </c>
      <c r="L497" s="37"/>
      <c r="M497" s="37" t="s">
        <v>115</v>
      </c>
    </row>
    <row r="498" spans="1:13" ht="15" customHeight="1" x14ac:dyDescent="0.3">
      <c r="A498" s="3" t="s">
        <v>473</v>
      </c>
      <c r="B498" s="4" t="s">
        <v>113</v>
      </c>
      <c r="C498" s="9" t="s">
        <v>114</v>
      </c>
      <c r="D498" s="4" t="s">
        <v>458</v>
      </c>
      <c r="E498" s="4" t="s">
        <v>39</v>
      </c>
      <c r="F498" s="34" t="s">
        <v>362</v>
      </c>
      <c r="G498" s="35">
        <v>1</v>
      </c>
      <c r="H498" s="3" t="s">
        <v>463</v>
      </c>
      <c r="I498" s="36" t="s">
        <v>1</v>
      </c>
      <c r="J498" s="36" t="s">
        <v>470</v>
      </c>
      <c r="K498" s="36" t="str">
        <f t="shared" ca="1" si="7"/>
        <v>299688B6-15E3-830C-EFC4-393881E0FE05</v>
      </c>
      <c r="L498" s="37"/>
      <c r="M498" s="37" t="s">
        <v>115</v>
      </c>
    </row>
    <row r="499" spans="1:13" ht="15" customHeight="1" x14ac:dyDescent="0.3">
      <c r="A499" s="3" t="s">
        <v>473</v>
      </c>
      <c r="B499" s="4" t="s">
        <v>113</v>
      </c>
      <c r="C499" s="9" t="s">
        <v>114</v>
      </c>
      <c r="D499" s="4" t="s">
        <v>458</v>
      </c>
      <c r="E499" s="4" t="s">
        <v>39</v>
      </c>
      <c r="F499" s="34" t="s">
        <v>364</v>
      </c>
      <c r="G499" s="35">
        <v>1</v>
      </c>
      <c r="H499" s="3" t="s">
        <v>463</v>
      </c>
      <c r="I499" s="36" t="s">
        <v>1</v>
      </c>
      <c r="J499" s="36" t="s">
        <v>470</v>
      </c>
      <c r="K499" s="36" t="str">
        <f t="shared" ca="1" si="7"/>
        <v>E49D7DAC-7490-94C7-66D2-C8A1164DC989</v>
      </c>
      <c r="L499" s="37"/>
      <c r="M499" s="37" t="s">
        <v>115</v>
      </c>
    </row>
    <row r="500" spans="1:13" ht="15" customHeight="1" x14ac:dyDescent="0.3">
      <c r="A500" s="3" t="s">
        <v>473</v>
      </c>
      <c r="B500" s="4" t="s">
        <v>113</v>
      </c>
      <c r="C500" s="9" t="s">
        <v>114</v>
      </c>
      <c r="D500" s="4" t="s">
        <v>458</v>
      </c>
      <c r="E500" s="4" t="s">
        <v>39</v>
      </c>
      <c r="F500" s="34" t="s">
        <v>366</v>
      </c>
      <c r="G500" s="35">
        <v>1</v>
      </c>
      <c r="H500" s="3" t="s">
        <v>463</v>
      </c>
      <c r="I500" s="36" t="s">
        <v>1</v>
      </c>
      <c r="J500" s="36" t="s">
        <v>470</v>
      </c>
      <c r="K500" s="36" t="str">
        <f t="shared" ca="1" si="7"/>
        <v>C510F41F-0A87-0CCC-C5DB-4B8A547E1E06</v>
      </c>
      <c r="L500" s="37"/>
      <c r="M500" s="37" t="s">
        <v>115</v>
      </c>
    </row>
    <row r="501" spans="1:13" ht="15" customHeight="1" x14ac:dyDescent="0.3">
      <c r="A501" s="3" t="s">
        <v>473</v>
      </c>
      <c r="B501" s="4" t="s">
        <v>113</v>
      </c>
      <c r="C501" s="9" t="s">
        <v>114</v>
      </c>
      <c r="D501" s="4" t="s">
        <v>458</v>
      </c>
      <c r="E501" s="4" t="s">
        <v>39</v>
      </c>
      <c r="F501" s="34" t="s">
        <v>368</v>
      </c>
      <c r="G501" s="35">
        <v>1</v>
      </c>
      <c r="H501" s="3" t="s">
        <v>463</v>
      </c>
      <c r="I501" s="36" t="s">
        <v>1</v>
      </c>
      <c r="J501" s="36" t="s">
        <v>470</v>
      </c>
      <c r="K501" s="36" t="str">
        <f t="shared" ca="1" si="7"/>
        <v>507E0D03-B1C5-7C2B-4ED9-E9FDB6B39ACE</v>
      </c>
      <c r="L501" s="37"/>
      <c r="M501" s="37" t="s">
        <v>115</v>
      </c>
    </row>
    <row r="502" spans="1:13" ht="15" customHeight="1" x14ac:dyDescent="0.3">
      <c r="A502" s="3" t="s">
        <v>473</v>
      </c>
      <c r="B502" s="4" t="s">
        <v>113</v>
      </c>
      <c r="C502" s="9" t="s">
        <v>114</v>
      </c>
      <c r="D502" s="4" t="s">
        <v>458</v>
      </c>
      <c r="E502" s="4" t="s">
        <v>39</v>
      </c>
      <c r="F502" s="34" t="s">
        <v>370</v>
      </c>
      <c r="G502" s="35">
        <v>1</v>
      </c>
      <c r="H502" s="3" t="s">
        <v>463</v>
      </c>
      <c r="I502" s="36" t="s">
        <v>1</v>
      </c>
      <c r="J502" s="36" t="s">
        <v>470</v>
      </c>
      <c r="K502" s="36" t="str">
        <f t="shared" ca="1" si="7"/>
        <v>78629401-210B-D2F6-80D0-4C0AE8772806</v>
      </c>
      <c r="L502" s="37"/>
      <c r="M502" s="37" t="s">
        <v>115</v>
      </c>
    </row>
    <row r="503" spans="1:13" ht="15" customHeight="1" x14ac:dyDescent="0.3">
      <c r="A503" s="3" t="s">
        <v>473</v>
      </c>
      <c r="B503" s="4" t="s">
        <v>113</v>
      </c>
      <c r="C503" s="9" t="s">
        <v>114</v>
      </c>
      <c r="D503" s="4" t="s">
        <v>458</v>
      </c>
      <c r="E503" s="4" t="s">
        <v>39</v>
      </c>
      <c r="F503" s="34" t="s">
        <v>372</v>
      </c>
      <c r="G503" s="35">
        <v>1</v>
      </c>
      <c r="H503" s="3" t="s">
        <v>463</v>
      </c>
      <c r="I503" s="36" t="s">
        <v>1</v>
      </c>
      <c r="J503" s="36" t="s">
        <v>470</v>
      </c>
      <c r="K503" s="36" t="str">
        <f t="shared" ca="1" si="7"/>
        <v>4720422B-F064-7FC0-D20E-F06AAD45F202</v>
      </c>
      <c r="L503" s="37"/>
      <c r="M503" s="37" t="s">
        <v>115</v>
      </c>
    </row>
    <row r="504" spans="1:13" ht="15" customHeight="1" x14ac:dyDescent="0.3">
      <c r="A504" s="3" t="s">
        <v>473</v>
      </c>
      <c r="B504" s="4" t="s">
        <v>113</v>
      </c>
      <c r="C504" s="9" t="s">
        <v>114</v>
      </c>
      <c r="D504" s="4" t="s">
        <v>458</v>
      </c>
      <c r="E504" s="4" t="s">
        <v>39</v>
      </c>
      <c r="F504" s="34" t="s">
        <v>250</v>
      </c>
      <c r="G504" s="35">
        <v>0.73499999999999999</v>
      </c>
      <c r="H504" s="3" t="s">
        <v>463</v>
      </c>
      <c r="I504" s="36" t="s">
        <v>1</v>
      </c>
      <c r="J504" s="36" t="s">
        <v>470</v>
      </c>
      <c r="K504" s="36" t="str">
        <f t="shared" ca="1" si="7"/>
        <v>B7A65E78-56CA-31CF-90A9-2500818B6CA8</v>
      </c>
      <c r="L504" s="37"/>
      <c r="M504" s="37" t="s">
        <v>115</v>
      </c>
    </row>
    <row r="505" spans="1:13" ht="15" customHeight="1" x14ac:dyDescent="0.3">
      <c r="A505" s="3" t="s">
        <v>473</v>
      </c>
      <c r="B505" s="4" t="s">
        <v>113</v>
      </c>
      <c r="C505" s="9" t="s">
        <v>114</v>
      </c>
      <c r="D505" s="4" t="s">
        <v>458</v>
      </c>
      <c r="E505" s="4" t="s">
        <v>39</v>
      </c>
      <c r="F505" s="34" t="s">
        <v>375</v>
      </c>
      <c r="G505" s="35">
        <v>0.1719</v>
      </c>
      <c r="H505" s="3" t="s">
        <v>463</v>
      </c>
      <c r="I505" s="36" t="s">
        <v>1</v>
      </c>
      <c r="J505" s="36" t="s">
        <v>470</v>
      </c>
      <c r="K505" s="36" t="str">
        <f t="shared" ca="1" si="7"/>
        <v>C8141EF3-FB90-8BE9-6DA0-DBB944837490</v>
      </c>
      <c r="L505" s="37"/>
      <c r="M505" s="37" t="s">
        <v>115</v>
      </c>
    </row>
    <row r="506" spans="1:13" ht="15" customHeight="1" x14ac:dyDescent="0.3">
      <c r="A506" s="3" t="s">
        <v>474</v>
      </c>
      <c r="B506" s="4" t="s">
        <v>113</v>
      </c>
      <c r="C506" s="9" t="s">
        <v>114</v>
      </c>
      <c r="D506" s="4" t="s">
        <v>458</v>
      </c>
      <c r="E506" s="4" t="s">
        <v>39</v>
      </c>
      <c r="F506" s="34" t="s">
        <v>251</v>
      </c>
      <c r="G506" s="35">
        <v>635.80800000000011</v>
      </c>
      <c r="H506" s="3" t="s">
        <v>475</v>
      </c>
      <c r="I506" s="36" t="s">
        <v>1</v>
      </c>
      <c r="J506" s="36" t="s">
        <v>470</v>
      </c>
      <c r="K506" s="36" t="str">
        <f t="shared" ca="1" si="7"/>
        <v>A7D9FA66-5487-6EF2-2D90-6816AF5FECEA</v>
      </c>
      <c r="L506" s="37"/>
      <c r="M506" s="37" t="s">
        <v>115</v>
      </c>
    </row>
    <row r="507" spans="1:13" ht="15" customHeight="1" x14ac:dyDescent="0.3">
      <c r="A507" s="3" t="s">
        <v>474</v>
      </c>
      <c r="B507" s="4" t="s">
        <v>113</v>
      </c>
      <c r="C507" s="9" t="s">
        <v>114</v>
      </c>
      <c r="D507" s="4" t="s">
        <v>458</v>
      </c>
      <c r="E507" s="4" t="s">
        <v>39</v>
      </c>
      <c r="F507" s="34" t="s">
        <v>254</v>
      </c>
      <c r="G507" s="35">
        <v>337.44</v>
      </c>
      <c r="H507" s="3" t="s">
        <v>475</v>
      </c>
      <c r="I507" s="36" t="s">
        <v>1</v>
      </c>
      <c r="J507" s="36" t="s">
        <v>470</v>
      </c>
      <c r="K507" s="36" t="str">
        <f t="shared" ca="1" si="7"/>
        <v>A6FEE00A-A8A9-1088-6C82-6415999DA9F7</v>
      </c>
      <c r="L507" s="37"/>
      <c r="M507" s="37" t="s">
        <v>115</v>
      </c>
    </row>
    <row r="508" spans="1:13" ht="15" customHeight="1" x14ac:dyDescent="0.3">
      <c r="A508" s="3" t="s">
        <v>474</v>
      </c>
      <c r="B508" s="4" t="s">
        <v>113</v>
      </c>
      <c r="C508" s="9" t="s">
        <v>114</v>
      </c>
      <c r="D508" s="4" t="s">
        <v>458</v>
      </c>
      <c r="E508" s="4" t="s">
        <v>39</v>
      </c>
      <c r="F508" s="34" t="s">
        <v>256</v>
      </c>
      <c r="G508" s="35">
        <v>410.4</v>
      </c>
      <c r="H508" s="3" t="s">
        <v>475</v>
      </c>
      <c r="I508" s="36" t="s">
        <v>1</v>
      </c>
      <c r="J508" s="36" t="s">
        <v>470</v>
      </c>
      <c r="K508" s="36" t="str">
        <f t="shared" ca="1" si="7"/>
        <v>BAB7E336-BC3A-C247-2E68-5446F6AC6DF2</v>
      </c>
      <c r="L508" s="37"/>
      <c r="M508" s="37" t="s">
        <v>115</v>
      </c>
    </row>
    <row r="509" spans="1:13" ht="15" customHeight="1" x14ac:dyDescent="0.3">
      <c r="A509" s="3" t="s">
        <v>474</v>
      </c>
      <c r="B509" s="4" t="s">
        <v>113</v>
      </c>
      <c r="C509" s="9" t="s">
        <v>114</v>
      </c>
      <c r="D509" s="4" t="s">
        <v>458</v>
      </c>
      <c r="E509" s="4" t="s">
        <v>39</v>
      </c>
      <c r="F509" s="34" t="s">
        <v>258</v>
      </c>
      <c r="G509" s="35">
        <v>2780</v>
      </c>
      <c r="H509" s="3" t="s">
        <v>475</v>
      </c>
      <c r="I509" s="36" t="s">
        <v>1</v>
      </c>
      <c r="J509" s="36" t="s">
        <v>470</v>
      </c>
      <c r="K509" s="36" t="str">
        <f t="shared" ca="1" si="7"/>
        <v>0596B470-8C40-B955-CCDF-B232F360067C</v>
      </c>
      <c r="L509" s="37"/>
      <c r="M509" s="37" t="s">
        <v>115</v>
      </c>
    </row>
    <row r="510" spans="1:13" ht="15" customHeight="1" x14ac:dyDescent="0.3">
      <c r="A510" s="3" t="s">
        <v>474</v>
      </c>
      <c r="B510" s="4" t="s">
        <v>113</v>
      </c>
      <c r="C510" s="9" t="s">
        <v>114</v>
      </c>
      <c r="D510" s="4" t="s">
        <v>458</v>
      </c>
      <c r="E510" s="4" t="s">
        <v>39</v>
      </c>
      <c r="F510" s="34" t="s">
        <v>260</v>
      </c>
      <c r="G510" s="35">
        <v>740.73779999999999</v>
      </c>
      <c r="H510" s="3" t="s">
        <v>475</v>
      </c>
      <c r="I510" s="36" t="s">
        <v>1</v>
      </c>
      <c r="J510" s="36" t="s">
        <v>470</v>
      </c>
      <c r="K510" s="36" t="str">
        <f t="shared" ca="1" si="7"/>
        <v>41FAA1DD-5EF7-A945-518B-99294A399D42</v>
      </c>
      <c r="L510" s="37"/>
      <c r="M510" s="37" t="s">
        <v>115</v>
      </c>
    </row>
    <row r="511" spans="1:13" ht="15" customHeight="1" x14ac:dyDescent="0.3">
      <c r="A511" s="3" t="s">
        <v>474</v>
      </c>
      <c r="B511" s="4" t="s">
        <v>113</v>
      </c>
      <c r="C511" s="9" t="s">
        <v>114</v>
      </c>
      <c r="D511" s="4" t="s">
        <v>458</v>
      </c>
      <c r="E511" s="4" t="s">
        <v>39</v>
      </c>
      <c r="F511" s="34" t="s">
        <v>262</v>
      </c>
      <c r="G511" s="35">
        <v>469.875</v>
      </c>
      <c r="H511" s="3" t="s">
        <v>475</v>
      </c>
      <c r="I511" s="36" t="s">
        <v>1</v>
      </c>
      <c r="J511" s="36" t="s">
        <v>470</v>
      </c>
      <c r="K511" s="36" t="str">
        <f t="shared" ca="1" si="7"/>
        <v>18914620-433C-538A-0D50-5C7B8E778B8C</v>
      </c>
      <c r="L511" s="37"/>
      <c r="M511" s="37" t="s">
        <v>115</v>
      </c>
    </row>
    <row r="512" spans="1:13" ht="15" customHeight="1" x14ac:dyDescent="0.3">
      <c r="A512" s="3" t="s">
        <v>474</v>
      </c>
      <c r="B512" s="4" t="s">
        <v>113</v>
      </c>
      <c r="C512" s="9" t="s">
        <v>114</v>
      </c>
      <c r="D512" s="4" t="s">
        <v>458</v>
      </c>
      <c r="E512" s="4" t="s">
        <v>39</v>
      </c>
      <c r="F512" s="34" t="s">
        <v>264</v>
      </c>
      <c r="G512" s="35">
        <v>334.88931000000002</v>
      </c>
      <c r="H512" s="3" t="s">
        <v>475</v>
      </c>
      <c r="I512" s="36" t="s">
        <v>1</v>
      </c>
      <c r="J512" s="36" t="s">
        <v>470</v>
      </c>
      <c r="K512" s="36" t="str">
        <f t="shared" ca="1" si="7"/>
        <v>739795F2-6133-4FA3-CBB4-599A42FCD4FC</v>
      </c>
      <c r="L512" s="37"/>
      <c r="M512" s="37" t="s">
        <v>115</v>
      </c>
    </row>
    <row r="513" spans="1:13" ht="15" customHeight="1" x14ac:dyDescent="0.3">
      <c r="A513" s="3" t="s">
        <v>474</v>
      </c>
      <c r="B513" s="4" t="s">
        <v>113</v>
      </c>
      <c r="C513" s="9" t="s">
        <v>114</v>
      </c>
      <c r="D513" s="4" t="s">
        <v>458</v>
      </c>
      <c r="E513" s="4" t="s">
        <v>39</v>
      </c>
      <c r="F513" s="34" t="s">
        <v>266</v>
      </c>
      <c r="G513" s="35">
        <v>152.6472</v>
      </c>
      <c r="H513" s="3" t="s">
        <v>475</v>
      </c>
      <c r="I513" s="36" t="s">
        <v>1</v>
      </c>
      <c r="J513" s="36" t="s">
        <v>470</v>
      </c>
      <c r="K513" s="36" t="str">
        <f t="shared" ca="1" si="7"/>
        <v>7762E011-B9F5-AE2C-A4D2-405CB865E237</v>
      </c>
      <c r="L513" s="37"/>
      <c r="M513" s="37" t="s">
        <v>115</v>
      </c>
    </row>
    <row r="514" spans="1:13" ht="15" customHeight="1" x14ac:dyDescent="0.3">
      <c r="A514" s="3" t="s">
        <v>474</v>
      </c>
      <c r="B514" s="4" t="s">
        <v>113</v>
      </c>
      <c r="C514" s="9" t="s">
        <v>114</v>
      </c>
      <c r="D514" s="4" t="s">
        <v>458</v>
      </c>
      <c r="E514" s="4" t="s">
        <v>39</v>
      </c>
      <c r="F514" s="34" t="s">
        <v>268</v>
      </c>
      <c r="G514" s="35">
        <v>131.86799999999999</v>
      </c>
      <c r="H514" s="3" t="s">
        <v>475</v>
      </c>
      <c r="I514" s="36" t="s">
        <v>1</v>
      </c>
      <c r="J514" s="36" t="s">
        <v>470</v>
      </c>
      <c r="K514" s="36" t="str">
        <f t="shared" ref="K514:K577" ca="1" si="8">_GuidQuasiHexGenerator</f>
        <v>A3C916EA-861C-A1EA-C1CE-88D31ED11622</v>
      </c>
      <c r="L514" s="37"/>
      <c r="M514" s="37" t="s">
        <v>115</v>
      </c>
    </row>
    <row r="515" spans="1:13" ht="15" customHeight="1" x14ac:dyDescent="0.3">
      <c r="A515" s="3" t="s">
        <v>474</v>
      </c>
      <c r="B515" s="4" t="s">
        <v>113</v>
      </c>
      <c r="C515" s="9" t="s">
        <v>114</v>
      </c>
      <c r="D515" s="4" t="s">
        <v>458</v>
      </c>
      <c r="E515" s="4" t="s">
        <v>39</v>
      </c>
      <c r="F515" s="34" t="s">
        <v>270</v>
      </c>
      <c r="G515" s="35">
        <v>87.912000000000006</v>
      </c>
      <c r="H515" s="3" t="s">
        <v>475</v>
      </c>
      <c r="I515" s="36" t="s">
        <v>1</v>
      </c>
      <c r="J515" s="36" t="s">
        <v>470</v>
      </c>
      <c r="K515" s="36" t="str">
        <f t="shared" ca="1" si="8"/>
        <v>2662807B-B349-F040-9627-C7324DC50756</v>
      </c>
      <c r="L515" s="37"/>
      <c r="M515" s="37" t="s">
        <v>115</v>
      </c>
    </row>
    <row r="516" spans="1:13" ht="15" customHeight="1" x14ac:dyDescent="0.3">
      <c r="A516" s="3" t="s">
        <v>474</v>
      </c>
      <c r="B516" s="4" t="s">
        <v>113</v>
      </c>
      <c r="C516" s="9" t="s">
        <v>114</v>
      </c>
      <c r="D516" s="4" t="s">
        <v>458</v>
      </c>
      <c r="E516" s="4" t="s">
        <v>39</v>
      </c>
      <c r="F516" s="34" t="s">
        <v>272</v>
      </c>
      <c r="G516" s="35">
        <v>224.22</v>
      </c>
      <c r="H516" s="3" t="s">
        <v>475</v>
      </c>
      <c r="I516" s="36" t="s">
        <v>1</v>
      </c>
      <c r="J516" s="36" t="s">
        <v>470</v>
      </c>
      <c r="K516" s="36" t="str">
        <f t="shared" ca="1" si="8"/>
        <v>8681A833-7EBB-0136-60B5-A73BCFC7A5FD</v>
      </c>
      <c r="L516" s="37"/>
      <c r="M516" s="37" t="s">
        <v>115</v>
      </c>
    </row>
    <row r="517" spans="1:13" ht="15" customHeight="1" x14ac:dyDescent="0.3">
      <c r="A517" s="3" t="s">
        <v>474</v>
      </c>
      <c r="B517" s="4" t="s">
        <v>113</v>
      </c>
      <c r="C517" s="9" t="s">
        <v>114</v>
      </c>
      <c r="D517" s="4" t="s">
        <v>458</v>
      </c>
      <c r="E517" s="4" t="s">
        <v>39</v>
      </c>
      <c r="F517" s="34" t="s">
        <v>274</v>
      </c>
      <c r="G517" s="35">
        <v>113.792</v>
      </c>
      <c r="H517" s="3" t="s">
        <v>475</v>
      </c>
      <c r="I517" s="36" t="s">
        <v>1</v>
      </c>
      <c r="J517" s="36" t="s">
        <v>470</v>
      </c>
      <c r="K517" s="36" t="str">
        <f t="shared" ca="1" si="8"/>
        <v>6C8C088E-B847-AC98-218C-713B05582932</v>
      </c>
      <c r="L517" s="37"/>
      <c r="M517" s="37" t="s">
        <v>115</v>
      </c>
    </row>
    <row r="518" spans="1:13" ht="15" customHeight="1" x14ac:dyDescent="0.3">
      <c r="A518" s="3" t="s">
        <v>474</v>
      </c>
      <c r="B518" s="4" t="s">
        <v>113</v>
      </c>
      <c r="C518" s="9" t="s">
        <v>114</v>
      </c>
      <c r="D518" s="4" t="s">
        <v>458</v>
      </c>
      <c r="E518" s="4" t="s">
        <v>39</v>
      </c>
      <c r="F518" s="34" t="s">
        <v>276</v>
      </c>
      <c r="G518" s="35">
        <v>35.804160000000003</v>
      </c>
      <c r="H518" s="3" t="s">
        <v>475</v>
      </c>
      <c r="I518" s="36" t="s">
        <v>1</v>
      </c>
      <c r="J518" s="36" t="s">
        <v>470</v>
      </c>
      <c r="K518" s="36" t="str">
        <f t="shared" ca="1" si="8"/>
        <v>87AB8E18-56CD-B00F-A45D-FAAD00890DD9</v>
      </c>
      <c r="L518" s="37"/>
      <c r="M518" s="37" t="s">
        <v>115</v>
      </c>
    </row>
    <row r="519" spans="1:13" ht="15" customHeight="1" x14ac:dyDescent="0.3">
      <c r="A519" s="3" t="s">
        <v>474</v>
      </c>
      <c r="B519" s="4" t="s">
        <v>113</v>
      </c>
      <c r="C519" s="9" t="s">
        <v>114</v>
      </c>
      <c r="D519" s="4" t="s">
        <v>458</v>
      </c>
      <c r="E519" s="4" t="s">
        <v>39</v>
      </c>
      <c r="F519" s="34" t="s">
        <v>278</v>
      </c>
      <c r="G519" s="35">
        <v>175.18379999999999</v>
      </c>
      <c r="H519" s="3" t="s">
        <v>475</v>
      </c>
      <c r="I519" s="36" t="s">
        <v>1</v>
      </c>
      <c r="J519" s="36" t="s">
        <v>470</v>
      </c>
      <c r="K519" s="36" t="str">
        <f t="shared" ca="1" si="8"/>
        <v>5F0B0608-6095-B854-41E5-80D6FD0556DB</v>
      </c>
      <c r="L519" s="37"/>
      <c r="M519" s="37" t="s">
        <v>115</v>
      </c>
    </row>
    <row r="520" spans="1:13" ht="15" customHeight="1" x14ac:dyDescent="0.3">
      <c r="A520" s="3" t="s">
        <v>474</v>
      </c>
      <c r="B520" s="4" t="s">
        <v>113</v>
      </c>
      <c r="C520" s="9" t="s">
        <v>114</v>
      </c>
      <c r="D520" s="4" t="s">
        <v>458</v>
      </c>
      <c r="E520" s="4" t="s">
        <v>39</v>
      </c>
      <c r="F520" s="34" t="s">
        <v>280</v>
      </c>
      <c r="G520" s="35">
        <v>111.12499999999999</v>
      </c>
      <c r="H520" s="3" t="s">
        <v>475</v>
      </c>
      <c r="I520" s="36" t="s">
        <v>1</v>
      </c>
      <c r="J520" s="36" t="s">
        <v>470</v>
      </c>
      <c r="K520" s="36" t="str">
        <f t="shared" ca="1" si="8"/>
        <v>61DD09D8-73E7-379A-B1D3-A75BDAA364DA</v>
      </c>
      <c r="L520" s="37"/>
      <c r="M520" s="37" t="s">
        <v>115</v>
      </c>
    </row>
    <row r="521" spans="1:13" ht="15" customHeight="1" x14ac:dyDescent="0.3">
      <c r="A521" s="3" t="s">
        <v>474</v>
      </c>
      <c r="B521" s="4" t="s">
        <v>113</v>
      </c>
      <c r="C521" s="9" t="s">
        <v>114</v>
      </c>
      <c r="D521" s="4" t="s">
        <v>458</v>
      </c>
      <c r="E521" s="4" t="s">
        <v>39</v>
      </c>
      <c r="F521" s="34" t="s">
        <v>282</v>
      </c>
      <c r="G521" s="35">
        <v>79.201009999999997</v>
      </c>
      <c r="H521" s="3" t="s">
        <v>475</v>
      </c>
      <c r="I521" s="36" t="s">
        <v>1</v>
      </c>
      <c r="J521" s="36" t="s">
        <v>470</v>
      </c>
      <c r="K521" s="36" t="str">
        <f t="shared" ca="1" si="8"/>
        <v>A838E4A3-AC7D-025C-EA98-873962B0C9E0</v>
      </c>
      <c r="L521" s="37"/>
      <c r="M521" s="37" t="s">
        <v>115</v>
      </c>
    </row>
    <row r="522" spans="1:13" ht="15" customHeight="1" x14ac:dyDescent="0.3">
      <c r="A522" s="3" t="s">
        <v>474</v>
      </c>
      <c r="B522" s="4" t="s">
        <v>113</v>
      </c>
      <c r="C522" s="9" t="s">
        <v>114</v>
      </c>
      <c r="D522" s="4" t="s">
        <v>458</v>
      </c>
      <c r="E522" s="4" t="s">
        <v>39</v>
      </c>
      <c r="F522" s="34" t="s">
        <v>284</v>
      </c>
      <c r="G522" s="35">
        <v>42.790500000000002</v>
      </c>
      <c r="H522" s="3" t="s">
        <v>475</v>
      </c>
      <c r="I522" s="36" t="s">
        <v>1</v>
      </c>
      <c r="J522" s="36" t="s">
        <v>470</v>
      </c>
      <c r="K522" s="36" t="str">
        <f t="shared" ca="1" si="8"/>
        <v>36E09073-5409-298A-D4CC-43A33F826B80</v>
      </c>
      <c r="L522" s="37"/>
      <c r="M522" s="37" t="s">
        <v>115</v>
      </c>
    </row>
    <row r="523" spans="1:13" ht="15" customHeight="1" x14ac:dyDescent="0.3">
      <c r="A523" s="3" t="s">
        <v>474</v>
      </c>
      <c r="B523" s="4" t="s">
        <v>113</v>
      </c>
      <c r="C523" s="9" t="s">
        <v>114</v>
      </c>
      <c r="D523" s="4" t="s">
        <v>458</v>
      </c>
      <c r="E523" s="4" t="s">
        <v>39</v>
      </c>
      <c r="F523" s="34" t="s">
        <v>286</v>
      </c>
      <c r="G523" s="35">
        <v>144.14400000000001</v>
      </c>
      <c r="H523" s="3" t="s">
        <v>475</v>
      </c>
      <c r="I523" s="36" t="s">
        <v>1</v>
      </c>
      <c r="J523" s="36" t="s">
        <v>470</v>
      </c>
      <c r="K523" s="36" t="str">
        <f t="shared" ca="1" si="8"/>
        <v>812D3166-BFEC-9CF2-422B-39A0531040A2</v>
      </c>
      <c r="L523" s="37"/>
      <c r="M523" s="37" t="s">
        <v>115</v>
      </c>
    </row>
    <row r="524" spans="1:13" ht="15" customHeight="1" x14ac:dyDescent="0.3">
      <c r="A524" s="3" t="s">
        <v>474</v>
      </c>
      <c r="B524" s="4" t="s">
        <v>113</v>
      </c>
      <c r="C524" s="9" t="s">
        <v>114</v>
      </c>
      <c r="D524" s="4" t="s">
        <v>458</v>
      </c>
      <c r="E524" s="4" t="s">
        <v>39</v>
      </c>
      <c r="F524" s="34" t="s">
        <v>288</v>
      </c>
      <c r="G524" s="35">
        <v>342.34200000000004</v>
      </c>
      <c r="H524" s="3" t="s">
        <v>475</v>
      </c>
      <c r="I524" s="36" t="s">
        <v>1</v>
      </c>
      <c r="J524" s="36" t="s">
        <v>470</v>
      </c>
      <c r="K524" s="36" t="str">
        <f t="shared" ca="1" si="8"/>
        <v>3A6BFA07-F9D7-E204-B7F7-B5AA40C49615</v>
      </c>
      <c r="L524" s="37"/>
      <c r="M524" s="37" t="s">
        <v>115</v>
      </c>
    </row>
    <row r="525" spans="1:13" ht="15" customHeight="1" x14ac:dyDescent="0.3">
      <c r="A525" s="3" t="s">
        <v>474</v>
      </c>
      <c r="B525" s="4" t="s">
        <v>113</v>
      </c>
      <c r="C525" s="9" t="s">
        <v>114</v>
      </c>
      <c r="D525" s="4" t="s">
        <v>458</v>
      </c>
      <c r="E525" s="4" t="s">
        <v>39</v>
      </c>
      <c r="F525" s="34" t="s">
        <v>290</v>
      </c>
      <c r="G525" s="35">
        <v>146.05823999999998</v>
      </c>
      <c r="H525" s="3" t="s">
        <v>475</v>
      </c>
      <c r="I525" s="36" t="s">
        <v>1</v>
      </c>
      <c r="J525" s="36" t="s">
        <v>470</v>
      </c>
      <c r="K525" s="36" t="str">
        <f t="shared" ca="1" si="8"/>
        <v>18CC95B9-D271-6A8D-AC9D-36DC7BAF91A7</v>
      </c>
      <c r="L525" s="37"/>
      <c r="M525" s="37" t="s">
        <v>115</v>
      </c>
    </row>
    <row r="526" spans="1:13" ht="15" customHeight="1" x14ac:dyDescent="0.3">
      <c r="A526" s="3" t="s">
        <v>474</v>
      </c>
      <c r="B526" s="4" t="s">
        <v>113</v>
      </c>
      <c r="C526" s="9" t="s">
        <v>114</v>
      </c>
      <c r="D526" s="4" t="s">
        <v>458</v>
      </c>
      <c r="E526" s="4" t="s">
        <v>39</v>
      </c>
      <c r="F526" s="34" t="s">
        <v>292</v>
      </c>
      <c r="G526" s="35">
        <v>3445</v>
      </c>
      <c r="H526" s="3" t="s">
        <v>475</v>
      </c>
      <c r="I526" s="36" t="s">
        <v>1</v>
      </c>
      <c r="J526" s="36" t="s">
        <v>470</v>
      </c>
      <c r="K526" s="36" t="str">
        <f t="shared" ca="1" si="8"/>
        <v>ABB3D20F-E6D5-D5A9-326E-2975AE9E8D7A</v>
      </c>
      <c r="L526" s="37"/>
      <c r="M526" s="37" t="s">
        <v>115</v>
      </c>
    </row>
    <row r="527" spans="1:13" ht="15" customHeight="1" x14ac:dyDescent="0.3">
      <c r="A527" s="3" t="s">
        <v>474</v>
      </c>
      <c r="B527" s="4" t="s">
        <v>113</v>
      </c>
      <c r="C527" s="9" t="s">
        <v>114</v>
      </c>
      <c r="D527" s="4" t="s">
        <v>458</v>
      </c>
      <c r="E527" s="4" t="s">
        <v>39</v>
      </c>
      <c r="F527" s="34" t="s">
        <v>294</v>
      </c>
      <c r="G527" s="35">
        <v>342.34200000000004</v>
      </c>
      <c r="H527" s="3" t="s">
        <v>475</v>
      </c>
      <c r="I527" s="36" t="s">
        <v>1</v>
      </c>
      <c r="J527" s="36" t="s">
        <v>470</v>
      </c>
      <c r="K527" s="36" t="str">
        <f t="shared" ca="1" si="8"/>
        <v>EF4694ED-5155-AEAE-A04D-3DEC2E31B923</v>
      </c>
      <c r="L527" s="37"/>
      <c r="M527" s="37" t="s">
        <v>115</v>
      </c>
    </row>
    <row r="528" spans="1:13" ht="15" customHeight="1" x14ac:dyDescent="0.3">
      <c r="A528" s="3" t="s">
        <v>474</v>
      </c>
      <c r="B528" s="4" t="s">
        <v>113</v>
      </c>
      <c r="C528" s="9" t="s">
        <v>114</v>
      </c>
      <c r="D528" s="4" t="s">
        <v>458</v>
      </c>
      <c r="E528" s="4" t="s">
        <v>39</v>
      </c>
      <c r="F528" s="34" t="s">
        <v>296</v>
      </c>
      <c r="G528" s="35">
        <v>356.4015</v>
      </c>
      <c r="H528" s="3" t="s">
        <v>475</v>
      </c>
      <c r="I528" s="36" t="s">
        <v>1</v>
      </c>
      <c r="J528" s="36" t="s">
        <v>470</v>
      </c>
      <c r="K528" s="36" t="str">
        <f t="shared" ca="1" si="8"/>
        <v>D78BBBEC-3F58-523E-3631-FE5C9D9F0C08</v>
      </c>
      <c r="L528" s="37"/>
      <c r="M528" s="37" t="s">
        <v>115</v>
      </c>
    </row>
    <row r="529" spans="1:13" ht="15" customHeight="1" x14ac:dyDescent="0.3">
      <c r="A529" s="3" t="s">
        <v>474</v>
      </c>
      <c r="B529" s="4" t="s">
        <v>113</v>
      </c>
      <c r="C529" s="9" t="s">
        <v>114</v>
      </c>
      <c r="D529" s="4" t="s">
        <v>458</v>
      </c>
      <c r="E529" s="4" t="s">
        <v>39</v>
      </c>
      <c r="F529" s="34" t="s">
        <v>298</v>
      </c>
      <c r="G529" s="35">
        <v>81.103999999999999</v>
      </c>
      <c r="H529" s="3" t="s">
        <v>475</v>
      </c>
      <c r="I529" s="36" t="s">
        <v>1</v>
      </c>
      <c r="J529" s="36" t="s">
        <v>470</v>
      </c>
      <c r="K529" s="36" t="str">
        <f t="shared" ca="1" si="8"/>
        <v>9B2CA4C4-BC68-4F02-3A44-A01AA128C0AE</v>
      </c>
      <c r="L529" s="37"/>
      <c r="M529" s="37" t="s">
        <v>115</v>
      </c>
    </row>
    <row r="530" spans="1:13" ht="15" customHeight="1" x14ac:dyDescent="0.3">
      <c r="A530" s="3" t="s">
        <v>474</v>
      </c>
      <c r="B530" s="4" t="s">
        <v>113</v>
      </c>
      <c r="C530" s="9" t="s">
        <v>114</v>
      </c>
      <c r="D530" s="4" t="s">
        <v>458</v>
      </c>
      <c r="E530" s="4" t="s">
        <v>39</v>
      </c>
      <c r="F530" s="34" t="s">
        <v>300</v>
      </c>
      <c r="G530" s="35">
        <v>103.0788</v>
      </c>
      <c r="H530" s="3" t="s">
        <v>475</v>
      </c>
      <c r="I530" s="36" t="s">
        <v>1</v>
      </c>
      <c r="J530" s="36" t="s">
        <v>470</v>
      </c>
      <c r="K530" s="36" t="str">
        <f t="shared" ca="1" si="8"/>
        <v>0D0FAB13-3B0C-484B-88C1-746D8F5C4531</v>
      </c>
      <c r="L530" s="37"/>
      <c r="M530" s="37" t="s">
        <v>115</v>
      </c>
    </row>
    <row r="531" spans="1:13" ht="15" customHeight="1" x14ac:dyDescent="0.3">
      <c r="A531" s="3" t="s">
        <v>474</v>
      </c>
      <c r="B531" s="4" t="s">
        <v>113</v>
      </c>
      <c r="C531" s="9" t="s">
        <v>114</v>
      </c>
      <c r="D531" s="4" t="s">
        <v>458</v>
      </c>
      <c r="E531" s="4" t="s">
        <v>39</v>
      </c>
      <c r="F531" s="34" t="s">
        <v>302</v>
      </c>
      <c r="G531" s="35">
        <v>88.775999999999996</v>
      </c>
      <c r="H531" s="3" t="s">
        <v>475</v>
      </c>
      <c r="I531" s="36" t="s">
        <v>1</v>
      </c>
      <c r="J531" s="36" t="s">
        <v>470</v>
      </c>
      <c r="K531" s="36" t="str">
        <f t="shared" ca="1" si="8"/>
        <v>26AC0F21-040C-102B-F5FD-28F257A3BBA4</v>
      </c>
      <c r="L531" s="37"/>
      <c r="M531" s="37" t="s">
        <v>115</v>
      </c>
    </row>
    <row r="532" spans="1:13" ht="15" customHeight="1" x14ac:dyDescent="0.3">
      <c r="A532" s="3" t="s">
        <v>474</v>
      </c>
      <c r="B532" s="4" t="s">
        <v>113</v>
      </c>
      <c r="C532" s="9" t="s">
        <v>114</v>
      </c>
      <c r="D532" s="4" t="s">
        <v>458</v>
      </c>
      <c r="E532" s="4" t="s">
        <v>39</v>
      </c>
      <c r="F532" s="34" t="s">
        <v>304</v>
      </c>
      <c r="G532" s="35">
        <v>1.7125000000000001</v>
      </c>
      <c r="H532" s="3" t="s">
        <v>475</v>
      </c>
      <c r="I532" s="36" t="s">
        <v>1</v>
      </c>
      <c r="J532" s="36" t="s">
        <v>470</v>
      </c>
      <c r="K532" s="36" t="str">
        <f t="shared" ca="1" si="8"/>
        <v>47732702-2A2E-3A04-B14E-F85752680B58</v>
      </c>
      <c r="L532" s="37"/>
      <c r="M532" s="37" t="s">
        <v>115</v>
      </c>
    </row>
    <row r="533" spans="1:13" ht="15" customHeight="1" x14ac:dyDescent="0.3">
      <c r="A533" s="3" t="s">
        <v>474</v>
      </c>
      <c r="B533" s="4" t="s">
        <v>113</v>
      </c>
      <c r="C533" s="9" t="s">
        <v>114</v>
      </c>
      <c r="D533" s="4" t="s">
        <v>458</v>
      </c>
      <c r="E533" s="4" t="s">
        <v>39</v>
      </c>
      <c r="F533" s="34" t="s">
        <v>306</v>
      </c>
      <c r="G533" s="35">
        <v>1.5748124999999999</v>
      </c>
      <c r="H533" s="3" t="s">
        <v>475</v>
      </c>
      <c r="I533" s="36" t="s">
        <v>1</v>
      </c>
      <c r="J533" s="36" t="s">
        <v>470</v>
      </c>
      <c r="K533" s="36" t="str">
        <f t="shared" ca="1" si="8"/>
        <v>8959573C-AB51-6E20-2A54-C00E46B6B271</v>
      </c>
      <c r="L533" s="37"/>
      <c r="M533" s="37" t="s">
        <v>115</v>
      </c>
    </row>
    <row r="534" spans="1:13" ht="15" customHeight="1" x14ac:dyDescent="0.3">
      <c r="A534" s="3" t="s">
        <v>474</v>
      </c>
      <c r="B534" s="4" t="s">
        <v>113</v>
      </c>
      <c r="C534" s="9" t="s">
        <v>114</v>
      </c>
      <c r="D534" s="4" t="s">
        <v>458</v>
      </c>
      <c r="E534" s="4" t="s">
        <v>39</v>
      </c>
      <c r="F534" s="34" t="s">
        <v>308</v>
      </c>
      <c r="G534" s="35">
        <v>17.11815</v>
      </c>
      <c r="H534" s="3" t="s">
        <v>475</v>
      </c>
      <c r="I534" s="36" t="s">
        <v>1</v>
      </c>
      <c r="J534" s="36" t="s">
        <v>470</v>
      </c>
      <c r="K534" s="36" t="str">
        <f t="shared" ca="1" si="8"/>
        <v>6C8C2B9E-1BB1-D88E-28BC-895446A350BE</v>
      </c>
      <c r="L534" s="37"/>
      <c r="M534" s="37" t="s">
        <v>115</v>
      </c>
    </row>
    <row r="535" spans="1:13" ht="15" customHeight="1" x14ac:dyDescent="0.3">
      <c r="A535" s="3" t="s">
        <v>474</v>
      </c>
      <c r="B535" s="4" t="s">
        <v>113</v>
      </c>
      <c r="C535" s="9" t="s">
        <v>114</v>
      </c>
      <c r="D535" s="4" t="s">
        <v>458</v>
      </c>
      <c r="E535" s="4" t="s">
        <v>39</v>
      </c>
      <c r="F535" s="34" t="s">
        <v>310</v>
      </c>
      <c r="G535" s="35">
        <v>122.75200000000001</v>
      </c>
      <c r="H535" s="3" t="s">
        <v>475</v>
      </c>
      <c r="I535" s="36" t="s">
        <v>1</v>
      </c>
      <c r="J535" s="36" t="s">
        <v>470</v>
      </c>
      <c r="K535" s="36" t="str">
        <f t="shared" ca="1" si="8"/>
        <v>703F1FA7-4962-F10E-B794-C70BC63E8AEF</v>
      </c>
      <c r="L535" s="37"/>
      <c r="M535" s="37" t="s">
        <v>115</v>
      </c>
    </row>
    <row r="536" spans="1:13" ht="15" customHeight="1" x14ac:dyDescent="0.3">
      <c r="A536" s="3" t="s">
        <v>474</v>
      </c>
      <c r="B536" s="4" t="s">
        <v>113</v>
      </c>
      <c r="C536" s="9" t="s">
        <v>114</v>
      </c>
      <c r="D536" s="4" t="s">
        <v>458</v>
      </c>
      <c r="E536" s="4" t="s">
        <v>39</v>
      </c>
      <c r="F536" s="34" t="s">
        <v>312</v>
      </c>
      <c r="G536" s="35">
        <v>539.39200000000005</v>
      </c>
      <c r="H536" s="3" t="s">
        <v>475</v>
      </c>
      <c r="I536" s="36" t="s">
        <v>1</v>
      </c>
      <c r="J536" s="36" t="s">
        <v>470</v>
      </c>
      <c r="K536" s="36" t="str">
        <f t="shared" ca="1" si="8"/>
        <v>6F621136-0250-5D19-19BB-163DB9F4C1F7</v>
      </c>
      <c r="L536" s="37"/>
      <c r="M536" s="37" t="s">
        <v>115</v>
      </c>
    </row>
    <row r="537" spans="1:13" ht="15" customHeight="1" x14ac:dyDescent="0.3">
      <c r="A537" s="3" t="s">
        <v>474</v>
      </c>
      <c r="B537" s="4" t="s">
        <v>113</v>
      </c>
      <c r="C537" s="9" t="s">
        <v>114</v>
      </c>
      <c r="D537" s="4" t="s">
        <v>458</v>
      </c>
      <c r="E537" s="4" t="s">
        <v>39</v>
      </c>
      <c r="F537" s="34" t="s">
        <v>314</v>
      </c>
      <c r="G537" s="35">
        <v>101.084</v>
      </c>
      <c r="H537" s="3" t="s">
        <v>475</v>
      </c>
      <c r="I537" s="36" t="s">
        <v>1</v>
      </c>
      <c r="J537" s="36" t="s">
        <v>470</v>
      </c>
      <c r="K537" s="36" t="str">
        <f t="shared" ca="1" si="8"/>
        <v>8B40FE7B-3DE8-DD1E-CF62-9279E1CBE750</v>
      </c>
      <c r="L537" s="37"/>
      <c r="M537" s="37" t="s">
        <v>115</v>
      </c>
    </row>
    <row r="538" spans="1:13" ht="15" customHeight="1" x14ac:dyDescent="0.3">
      <c r="A538" s="3" t="s">
        <v>474</v>
      </c>
      <c r="B538" s="4" t="s">
        <v>113</v>
      </c>
      <c r="C538" s="9" t="s">
        <v>114</v>
      </c>
      <c r="D538" s="4" t="s">
        <v>458</v>
      </c>
      <c r="E538" s="4" t="s">
        <v>39</v>
      </c>
      <c r="F538" s="34" t="s">
        <v>316</v>
      </c>
      <c r="G538" s="35">
        <v>712.76800000000003</v>
      </c>
      <c r="H538" s="3" t="s">
        <v>475</v>
      </c>
      <c r="I538" s="36" t="s">
        <v>1</v>
      </c>
      <c r="J538" s="36" t="s">
        <v>470</v>
      </c>
      <c r="K538" s="36" t="str">
        <f t="shared" ca="1" si="8"/>
        <v>A43CB862-E724-62BD-957B-5FF253713207</v>
      </c>
      <c r="L538" s="37"/>
      <c r="M538" s="37" t="s">
        <v>115</v>
      </c>
    </row>
    <row r="539" spans="1:13" ht="15" customHeight="1" x14ac:dyDescent="0.3">
      <c r="A539" s="3" t="s">
        <v>474</v>
      </c>
      <c r="B539" s="4" t="s">
        <v>113</v>
      </c>
      <c r="C539" s="9" t="s">
        <v>114</v>
      </c>
      <c r="D539" s="4" t="s">
        <v>458</v>
      </c>
      <c r="E539" s="4" t="s">
        <v>39</v>
      </c>
      <c r="F539" s="34" t="s">
        <v>318</v>
      </c>
      <c r="G539" s="35">
        <v>349.86600000000004</v>
      </c>
      <c r="H539" s="3" t="s">
        <v>475</v>
      </c>
      <c r="I539" s="36" t="s">
        <v>1</v>
      </c>
      <c r="J539" s="36" t="s">
        <v>470</v>
      </c>
      <c r="K539" s="36" t="str">
        <f t="shared" ca="1" si="8"/>
        <v>0819DF01-A74E-BD8C-8C33-1FFCA9E41EC7</v>
      </c>
      <c r="L539" s="37"/>
      <c r="M539" s="37" t="s">
        <v>115</v>
      </c>
    </row>
    <row r="540" spans="1:13" ht="15" customHeight="1" x14ac:dyDescent="0.3">
      <c r="A540" s="3" t="s">
        <v>474</v>
      </c>
      <c r="B540" s="4" t="s">
        <v>113</v>
      </c>
      <c r="C540" s="9" t="s">
        <v>114</v>
      </c>
      <c r="D540" s="4" t="s">
        <v>458</v>
      </c>
      <c r="E540" s="4" t="s">
        <v>39</v>
      </c>
      <c r="F540" s="34" t="s">
        <v>320</v>
      </c>
      <c r="G540" s="35">
        <v>123.51900000000001</v>
      </c>
      <c r="H540" s="3" t="s">
        <v>475</v>
      </c>
      <c r="I540" s="36" t="s">
        <v>1</v>
      </c>
      <c r="J540" s="36" t="s">
        <v>470</v>
      </c>
      <c r="K540" s="36" t="str">
        <f t="shared" ca="1" si="8"/>
        <v>98B8C3BF-37C5-0F64-B236-7E98883EEDF7</v>
      </c>
      <c r="L540" s="37"/>
      <c r="M540" s="37" t="s">
        <v>115</v>
      </c>
    </row>
    <row r="541" spans="1:13" ht="15" customHeight="1" x14ac:dyDescent="0.3">
      <c r="A541" s="3" t="s">
        <v>474</v>
      </c>
      <c r="B541" s="4" t="s">
        <v>113</v>
      </c>
      <c r="C541" s="9" t="s">
        <v>114</v>
      </c>
      <c r="D541" s="4" t="s">
        <v>458</v>
      </c>
      <c r="E541" s="4" t="s">
        <v>39</v>
      </c>
      <c r="F541" s="34" t="s">
        <v>322</v>
      </c>
      <c r="G541" s="35">
        <v>95.83</v>
      </c>
      <c r="H541" s="3" t="s">
        <v>475</v>
      </c>
      <c r="I541" s="36" t="s">
        <v>1</v>
      </c>
      <c r="J541" s="36" t="s">
        <v>470</v>
      </c>
      <c r="K541" s="36" t="str">
        <f t="shared" ca="1" si="8"/>
        <v>D78263A0-B303-4953-3819-0950F6560E77</v>
      </c>
      <c r="L541" s="37"/>
      <c r="M541" s="37" t="s">
        <v>115</v>
      </c>
    </row>
    <row r="542" spans="1:13" ht="15" customHeight="1" x14ac:dyDescent="0.3">
      <c r="A542" s="3" t="s">
        <v>474</v>
      </c>
      <c r="B542" s="4" t="s">
        <v>113</v>
      </c>
      <c r="C542" s="9" t="s">
        <v>114</v>
      </c>
      <c r="D542" s="4" t="s">
        <v>458</v>
      </c>
      <c r="E542" s="4" t="s">
        <v>39</v>
      </c>
      <c r="F542" s="34" t="s">
        <v>324</v>
      </c>
      <c r="G542" s="35">
        <v>202.5</v>
      </c>
      <c r="H542" s="3" t="s">
        <v>475</v>
      </c>
      <c r="I542" s="36" t="s">
        <v>1</v>
      </c>
      <c r="J542" s="36" t="s">
        <v>470</v>
      </c>
      <c r="K542" s="36" t="str">
        <f t="shared" ca="1" si="8"/>
        <v>740B2244-DFAE-12C7-EEAC-FF663AB75715</v>
      </c>
      <c r="L542" s="37"/>
      <c r="M542" s="37" t="s">
        <v>115</v>
      </c>
    </row>
    <row r="543" spans="1:13" ht="15" customHeight="1" x14ac:dyDescent="0.3">
      <c r="A543" s="3" t="s">
        <v>474</v>
      </c>
      <c r="B543" s="4" t="s">
        <v>113</v>
      </c>
      <c r="C543" s="9" t="s">
        <v>114</v>
      </c>
      <c r="D543" s="4" t="s">
        <v>458</v>
      </c>
      <c r="E543" s="4" t="s">
        <v>39</v>
      </c>
      <c r="F543" s="34" t="s">
        <v>326</v>
      </c>
      <c r="G543" s="35">
        <v>830.39880000000005</v>
      </c>
      <c r="H543" s="3" t="s">
        <v>475</v>
      </c>
      <c r="I543" s="36" t="s">
        <v>1</v>
      </c>
      <c r="J543" s="36" t="s">
        <v>470</v>
      </c>
      <c r="K543" s="36" t="str">
        <f t="shared" ca="1" si="8"/>
        <v>0D1F9E61-4F3B-8F14-901C-0747A7079968</v>
      </c>
      <c r="L543" s="37"/>
      <c r="M543" s="37" t="s">
        <v>115</v>
      </c>
    </row>
    <row r="544" spans="1:13" ht="15" customHeight="1" x14ac:dyDescent="0.3">
      <c r="A544" s="3" t="s">
        <v>474</v>
      </c>
      <c r="B544" s="4" t="s">
        <v>113</v>
      </c>
      <c r="C544" s="9" t="s">
        <v>114</v>
      </c>
      <c r="D544" s="4" t="s">
        <v>458</v>
      </c>
      <c r="E544" s="4" t="s">
        <v>39</v>
      </c>
      <c r="F544" s="34" t="s">
        <v>328</v>
      </c>
      <c r="G544" s="35">
        <v>534.33600000000001</v>
      </c>
      <c r="H544" s="3" t="s">
        <v>475</v>
      </c>
      <c r="I544" s="36" t="s">
        <v>1</v>
      </c>
      <c r="J544" s="36" t="s">
        <v>470</v>
      </c>
      <c r="K544" s="36" t="str">
        <f t="shared" ca="1" si="8"/>
        <v>C4FF0175-DA2A-C422-DCCF-D10D9F69AEE5</v>
      </c>
      <c r="L544" s="37"/>
      <c r="M544" s="37" t="s">
        <v>115</v>
      </c>
    </row>
    <row r="545" spans="1:13" ht="15" customHeight="1" x14ac:dyDescent="0.3">
      <c r="A545" s="3" t="s">
        <v>474</v>
      </c>
      <c r="B545" s="4" t="s">
        <v>113</v>
      </c>
      <c r="C545" s="9" t="s">
        <v>114</v>
      </c>
      <c r="D545" s="4" t="s">
        <v>458</v>
      </c>
      <c r="E545" s="4" t="s">
        <v>39</v>
      </c>
      <c r="F545" s="34" t="s">
        <v>330</v>
      </c>
      <c r="G545" s="35">
        <v>278.65600000000001</v>
      </c>
      <c r="H545" s="3" t="s">
        <v>475</v>
      </c>
      <c r="I545" s="36" t="s">
        <v>1</v>
      </c>
      <c r="J545" s="36" t="s">
        <v>470</v>
      </c>
      <c r="K545" s="36" t="str">
        <f t="shared" ca="1" si="8"/>
        <v>D270F693-B80E-7224-818A-D4FBCE0CF867</v>
      </c>
      <c r="L545" s="37"/>
      <c r="M545" s="37" t="s">
        <v>115</v>
      </c>
    </row>
    <row r="546" spans="1:13" ht="15" customHeight="1" x14ac:dyDescent="0.3">
      <c r="A546" s="3" t="s">
        <v>474</v>
      </c>
      <c r="B546" s="4" t="s">
        <v>113</v>
      </c>
      <c r="C546" s="9" t="s">
        <v>114</v>
      </c>
      <c r="D546" s="4" t="s">
        <v>458</v>
      </c>
      <c r="E546" s="4" t="s">
        <v>39</v>
      </c>
      <c r="F546" s="34" t="s">
        <v>332</v>
      </c>
      <c r="G546" s="35">
        <v>56.98</v>
      </c>
      <c r="H546" s="3" t="s">
        <v>475</v>
      </c>
      <c r="I546" s="36" t="s">
        <v>1</v>
      </c>
      <c r="J546" s="36" t="s">
        <v>470</v>
      </c>
      <c r="K546" s="36" t="str">
        <f t="shared" ca="1" si="8"/>
        <v>074A046B-B1B7-DB2A-798D-4882517B3335</v>
      </c>
      <c r="L546" s="37"/>
      <c r="M546" s="37" t="s">
        <v>115</v>
      </c>
    </row>
    <row r="547" spans="1:13" ht="15" customHeight="1" x14ac:dyDescent="0.3">
      <c r="A547" s="3" t="s">
        <v>474</v>
      </c>
      <c r="B547" s="4" t="s">
        <v>113</v>
      </c>
      <c r="C547" s="9" t="s">
        <v>114</v>
      </c>
      <c r="D547" s="4" t="s">
        <v>458</v>
      </c>
      <c r="E547" s="4" t="s">
        <v>39</v>
      </c>
      <c r="F547" s="34" t="s">
        <v>334</v>
      </c>
      <c r="G547" s="35">
        <v>368.22400000000005</v>
      </c>
      <c r="H547" s="3" t="s">
        <v>475</v>
      </c>
      <c r="I547" s="36" t="s">
        <v>1</v>
      </c>
      <c r="J547" s="36" t="s">
        <v>470</v>
      </c>
      <c r="K547" s="36" t="str">
        <f t="shared" ca="1" si="8"/>
        <v>7F8D0CFF-6862-2446-1917-89B031FAACD6</v>
      </c>
      <c r="L547" s="37"/>
      <c r="M547" s="37" t="s">
        <v>115</v>
      </c>
    </row>
    <row r="548" spans="1:13" ht="15" customHeight="1" x14ac:dyDescent="0.3">
      <c r="A548" s="3" t="s">
        <v>474</v>
      </c>
      <c r="B548" s="4" t="s">
        <v>113</v>
      </c>
      <c r="C548" s="9" t="s">
        <v>114</v>
      </c>
      <c r="D548" s="4" t="s">
        <v>458</v>
      </c>
      <c r="E548" s="4" t="s">
        <v>39</v>
      </c>
      <c r="F548" s="34" t="s">
        <v>336</v>
      </c>
      <c r="G548" s="35">
        <v>245.78400000000002</v>
      </c>
      <c r="H548" s="3" t="s">
        <v>475</v>
      </c>
      <c r="I548" s="36" t="s">
        <v>1</v>
      </c>
      <c r="J548" s="36" t="s">
        <v>470</v>
      </c>
      <c r="K548" s="36" t="str">
        <f t="shared" ca="1" si="8"/>
        <v>64EACD1D-6229-092E-F107-C3A12833AC99</v>
      </c>
      <c r="L548" s="37"/>
      <c r="M548" s="37" t="s">
        <v>115</v>
      </c>
    </row>
    <row r="549" spans="1:13" ht="15" customHeight="1" x14ac:dyDescent="0.3">
      <c r="A549" s="3" t="s">
        <v>474</v>
      </c>
      <c r="B549" s="4" t="s">
        <v>113</v>
      </c>
      <c r="C549" s="9" t="s">
        <v>114</v>
      </c>
      <c r="D549" s="4" t="s">
        <v>458</v>
      </c>
      <c r="E549" s="4" t="s">
        <v>39</v>
      </c>
      <c r="F549" s="34" t="s">
        <v>338</v>
      </c>
      <c r="G549" s="35">
        <v>122.45310000000001</v>
      </c>
      <c r="H549" s="3" t="s">
        <v>475</v>
      </c>
      <c r="I549" s="36" t="s">
        <v>1</v>
      </c>
      <c r="J549" s="36" t="s">
        <v>470</v>
      </c>
      <c r="K549" s="36" t="str">
        <f t="shared" ca="1" si="8"/>
        <v>4C269159-618A-6275-E6D8-3694DF800C68</v>
      </c>
      <c r="L549" s="37"/>
      <c r="M549" s="37" t="s">
        <v>115</v>
      </c>
    </row>
    <row r="550" spans="1:13" ht="15" customHeight="1" x14ac:dyDescent="0.3">
      <c r="A550" s="3" t="s">
        <v>474</v>
      </c>
      <c r="B550" s="4" t="s">
        <v>113</v>
      </c>
      <c r="C550" s="9" t="s">
        <v>114</v>
      </c>
      <c r="D550" s="4" t="s">
        <v>458</v>
      </c>
      <c r="E550" s="4" t="s">
        <v>39</v>
      </c>
      <c r="F550" s="34" t="s">
        <v>340</v>
      </c>
      <c r="G550" s="35">
        <v>67.34</v>
      </c>
      <c r="H550" s="3" t="s">
        <v>475</v>
      </c>
      <c r="I550" s="36" t="s">
        <v>1</v>
      </c>
      <c r="J550" s="36" t="s">
        <v>470</v>
      </c>
      <c r="K550" s="36" t="str">
        <f t="shared" ca="1" si="8"/>
        <v>02A1FBBF-9413-D394-801F-8F6768D63D93</v>
      </c>
      <c r="L550" s="37"/>
      <c r="M550" s="37" t="s">
        <v>115</v>
      </c>
    </row>
    <row r="551" spans="1:13" ht="15" customHeight="1" x14ac:dyDescent="0.3">
      <c r="A551" s="3" t="s">
        <v>474</v>
      </c>
      <c r="B551" s="4" t="s">
        <v>113</v>
      </c>
      <c r="C551" s="9" t="s">
        <v>114</v>
      </c>
      <c r="D551" s="4" t="s">
        <v>458</v>
      </c>
      <c r="E551" s="4" t="s">
        <v>39</v>
      </c>
      <c r="F551" s="34" t="s">
        <v>342</v>
      </c>
      <c r="G551" s="35">
        <v>142</v>
      </c>
      <c r="H551" s="3" t="s">
        <v>475</v>
      </c>
      <c r="I551" s="36" t="s">
        <v>1</v>
      </c>
      <c r="J551" s="36" t="s">
        <v>470</v>
      </c>
      <c r="K551" s="36" t="str">
        <f t="shared" ca="1" si="8"/>
        <v>517A9576-CACC-A40F-BE03-A1BBF4897746</v>
      </c>
      <c r="L551" s="37"/>
      <c r="M551" s="37" t="s">
        <v>115</v>
      </c>
    </row>
    <row r="552" spans="1:13" ht="15" customHeight="1" x14ac:dyDescent="0.3">
      <c r="A552" s="3" t="s">
        <v>474</v>
      </c>
      <c r="B552" s="4" t="s">
        <v>113</v>
      </c>
      <c r="C552" s="9" t="s">
        <v>114</v>
      </c>
      <c r="D552" s="4" t="s">
        <v>458</v>
      </c>
      <c r="E552" s="4" t="s">
        <v>39</v>
      </c>
      <c r="F552" s="34" t="s">
        <v>344</v>
      </c>
      <c r="G552" s="35">
        <v>428.99340000000001</v>
      </c>
      <c r="H552" s="3" t="s">
        <v>475</v>
      </c>
      <c r="I552" s="36" t="s">
        <v>1</v>
      </c>
      <c r="J552" s="36" t="s">
        <v>470</v>
      </c>
      <c r="K552" s="36" t="str">
        <f t="shared" ca="1" si="8"/>
        <v>5C9233A7-80F9-0B37-0CEA-2014479C73C5</v>
      </c>
      <c r="L552" s="37"/>
      <c r="M552" s="37" t="s">
        <v>115</v>
      </c>
    </row>
    <row r="553" spans="1:13" ht="15" customHeight="1" x14ac:dyDescent="0.3">
      <c r="A553" s="3" t="s">
        <v>474</v>
      </c>
      <c r="B553" s="4" t="s">
        <v>113</v>
      </c>
      <c r="C553" s="9" t="s">
        <v>114</v>
      </c>
      <c r="D553" s="4" t="s">
        <v>458</v>
      </c>
      <c r="E553" s="4" t="s">
        <v>39</v>
      </c>
      <c r="F553" s="34" t="s">
        <v>346</v>
      </c>
      <c r="G553" s="35">
        <v>271.89600000000002</v>
      </c>
      <c r="H553" s="3" t="s">
        <v>475</v>
      </c>
      <c r="I553" s="36" t="s">
        <v>1</v>
      </c>
      <c r="J553" s="36" t="s">
        <v>470</v>
      </c>
      <c r="K553" s="36" t="str">
        <f t="shared" ca="1" si="8"/>
        <v>9CC43DEB-D728-84AB-5D92-3DC454FD00B7</v>
      </c>
      <c r="L553" s="37"/>
      <c r="M553" s="37" t="s">
        <v>115</v>
      </c>
    </row>
    <row r="554" spans="1:13" ht="15" customHeight="1" x14ac:dyDescent="0.3">
      <c r="A554" s="3" t="s">
        <v>474</v>
      </c>
      <c r="B554" s="4" t="s">
        <v>113</v>
      </c>
      <c r="C554" s="9" t="s">
        <v>114</v>
      </c>
      <c r="D554" s="4" t="s">
        <v>458</v>
      </c>
      <c r="E554" s="4" t="s">
        <v>39</v>
      </c>
      <c r="F554" s="34" t="s">
        <v>348</v>
      </c>
      <c r="G554" s="35">
        <v>1007.64</v>
      </c>
      <c r="H554" s="3" t="s">
        <v>475</v>
      </c>
      <c r="I554" s="36" t="s">
        <v>1</v>
      </c>
      <c r="J554" s="36" t="s">
        <v>470</v>
      </c>
      <c r="K554" s="36" t="str">
        <f t="shared" ca="1" si="8"/>
        <v>F68DE560-DD54-A134-F7D2-A16780EF6781</v>
      </c>
      <c r="L554" s="37"/>
      <c r="M554" s="37" t="s">
        <v>115</v>
      </c>
    </row>
    <row r="555" spans="1:13" ht="15" customHeight="1" x14ac:dyDescent="0.3">
      <c r="A555" s="3" t="s">
        <v>474</v>
      </c>
      <c r="B555" s="4" t="s">
        <v>113</v>
      </c>
      <c r="C555" s="9" t="s">
        <v>114</v>
      </c>
      <c r="D555" s="4" t="s">
        <v>458</v>
      </c>
      <c r="E555" s="4" t="s">
        <v>39</v>
      </c>
      <c r="F555" s="34" t="s">
        <v>350</v>
      </c>
      <c r="G555" s="35">
        <v>112.224</v>
      </c>
      <c r="H555" s="3" t="s">
        <v>475</v>
      </c>
      <c r="I555" s="36" t="s">
        <v>1</v>
      </c>
      <c r="J555" s="36" t="s">
        <v>470</v>
      </c>
      <c r="K555" s="36" t="str">
        <f t="shared" ca="1" si="8"/>
        <v>48B3F7EB-2DFB-97E1-C2CB-6036F61F8929</v>
      </c>
      <c r="L555" s="37"/>
      <c r="M555" s="37" t="s">
        <v>115</v>
      </c>
    </row>
    <row r="556" spans="1:13" ht="15" customHeight="1" x14ac:dyDescent="0.3">
      <c r="A556" s="3" t="s">
        <v>474</v>
      </c>
      <c r="B556" s="4" t="s">
        <v>113</v>
      </c>
      <c r="C556" s="9" t="s">
        <v>114</v>
      </c>
      <c r="D556" s="4" t="s">
        <v>458</v>
      </c>
      <c r="E556" s="4" t="s">
        <v>39</v>
      </c>
      <c r="F556" s="34" t="s">
        <v>352</v>
      </c>
      <c r="G556" s="35">
        <v>70.67</v>
      </c>
      <c r="H556" s="3" t="s">
        <v>475</v>
      </c>
      <c r="I556" s="36" t="s">
        <v>1</v>
      </c>
      <c r="J556" s="36" t="s">
        <v>470</v>
      </c>
      <c r="K556" s="36" t="str">
        <f t="shared" ca="1" si="8"/>
        <v>ADA2503C-A778-41C1-0E63-AFB2D4FB28CA</v>
      </c>
      <c r="L556" s="37"/>
      <c r="M556" s="37" t="s">
        <v>115</v>
      </c>
    </row>
    <row r="557" spans="1:13" ht="15" customHeight="1" x14ac:dyDescent="0.3">
      <c r="A557" s="3" t="s">
        <v>474</v>
      </c>
      <c r="B557" s="4" t="s">
        <v>113</v>
      </c>
      <c r="C557" s="9" t="s">
        <v>114</v>
      </c>
      <c r="D557" s="4" t="s">
        <v>458</v>
      </c>
      <c r="E557" s="4" t="s">
        <v>39</v>
      </c>
      <c r="F557" s="34" t="s">
        <v>354</v>
      </c>
      <c r="G557" s="35">
        <v>395.45600000000002</v>
      </c>
      <c r="H557" s="3" t="s">
        <v>475</v>
      </c>
      <c r="I557" s="36" t="s">
        <v>1</v>
      </c>
      <c r="J557" s="36" t="s">
        <v>470</v>
      </c>
      <c r="K557" s="36" t="str">
        <f t="shared" ca="1" si="8"/>
        <v>E74A20D3-FEE4-63C6-CA54-C78DEC820B0C</v>
      </c>
      <c r="L557" s="37"/>
      <c r="M557" s="37" t="s">
        <v>115</v>
      </c>
    </row>
    <row r="558" spans="1:13" ht="15" customHeight="1" x14ac:dyDescent="0.3">
      <c r="A558" s="3" t="s">
        <v>474</v>
      </c>
      <c r="B558" s="4" t="s">
        <v>113</v>
      </c>
      <c r="C558" s="9" t="s">
        <v>114</v>
      </c>
      <c r="D558" s="4" t="s">
        <v>458</v>
      </c>
      <c r="E558" s="4" t="s">
        <v>39</v>
      </c>
      <c r="F558" s="34" t="s">
        <v>356</v>
      </c>
      <c r="G558" s="35">
        <v>313.5</v>
      </c>
      <c r="H558" s="3" t="s">
        <v>475</v>
      </c>
      <c r="I558" s="36" t="s">
        <v>1</v>
      </c>
      <c r="J558" s="36" t="s">
        <v>470</v>
      </c>
      <c r="K558" s="36" t="str">
        <f t="shared" ca="1" si="8"/>
        <v>A9D84121-8336-4464-A8ED-008B22E8ABA8</v>
      </c>
      <c r="L558" s="37"/>
      <c r="M558" s="37" t="s">
        <v>115</v>
      </c>
    </row>
    <row r="559" spans="1:13" ht="15" customHeight="1" x14ac:dyDescent="0.3">
      <c r="A559" s="3" t="s">
        <v>474</v>
      </c>
      <c r="B559" s="4" t="s">
        <v>113</v>
      </c>
      <c r="C559" s="9" t="s">
        <v>114</v>
      </c>
      <c r="D559" s="4" t="s">
        <v>458</v>
      </c>
      <c r="E559" s="4" t="s">
        <v>39</v>
      </c>
      <c r="F559" s="34" t="s">
        <v>358</v>
      </c>
      <c r="G559" s="35">
        <v>156.12299999999999</v>
      </c>
      <c r="H559" s="3" t="s">
        <v>475</v>
      </c>
      <c r="I559" s="36" t="s">
        <v>1</v>
      </c>
      <c r="J559" s="36" t="s">
        <v>470</v>
      </c>
      <c r="K559" s="36" t="str">
        <f t="shared" ca="1" si="8"/>
        <v>4B632C24-85AF-3A13-E903-78E01839F59E</v>
      </c>
      <c r="L559" s="37"/>
      <c r="M559" s="37" t="s">
        <v>115</v>
      </c>
    </row>
    <row r="560" spans="1:13" ht="15" customHeight="1" x14ac:dyDescent="0.3">
      <c r="A560" s="3" t="s">
        <v>474</v>
      </c>
      <c r="B560" s="4" t="s">
        <v>113</v>
      </c>
      <c r="C560" s="9" t="s">
        <v>114</v>
      </c>
      <c r="D560" s="4" t="s">
        <v>458</v>
      </c>
      <c r="E560" s="4" t="s">
        <v>39</v>
      </c>
      <c r="F560" s="34" t="s">
        <v>360</v>
      </c>
      <c r="G560" s="35">
        <v>86.210000000000008</v>
      </c>
      <c r="H560" s="3" t="s">
        <v>475</v>
      </c>
      <c r="I560" s="36" t="s">
        <v>1</v>
      </c>
      <c r="J560" s="36" t="s">
        <v>470</v>
      </c>
      <c r="K560" s="36" t="str">
        <f t="shared" ca="1" si="8"/>
        <v>21BA0056-6CD8-0C00-A88B-6E2D2E2F4673</v>
      </c>
      <c r="L560" s="37"/>
      <c r="M560" s="37" t="s">
        <v>115</v>
      </c>
    </row>
    <row r="561" spans="1:13" ht="15" customHeight="1" x14ac:dyDescent="0.3">
      <c r="A561" s="3" t="s">
        <v>474</v>
      </c>
      <c r="B561" s="4" t="s">
        <v>113</v>
      </c>
      <c r="C561" s="9" t="s">
        <v>114</v>
      </c>
      <c r="D561" s="4" t="s">
        <v>458</v>
      </c>
      <c r="E561" s="4" t="s">
        <v>39</v>
      </c>
      <c r="F561" s="34" t="s">
        <v>362</v>
      </c>
      <c r="G561" s="35">
        <v>227.5</v>
      </c>
      <c r="H561" s="3" t="s">
        <v>475</v>
      </c>
      <c r="I561" s="36" t="s">
        <v>1</v>
      </c>
      <c r="J561" s="36" t="s">
        <v>470</v>
      </c>
      <c r="K561" s="36" t="str">
        <f t="shared" ca="1" si="8"/>
        <v>153E1E39-A971-8D9C-3B60-085E3130146C</v>
      </c>
      <c r="L561" s="37"/>
      <c r="M561" s="37" t="s">
        <v>115</v>
      </c>
    </row>
    <row r="562" spans="1:13" ht="15" customHeight="1" x14ac:dyDescent="0.3">
      <c r="A562" s="3" t="s">
        <v>474</v>
      </c>
      <c r="B562" s="4" t="s">
        <v>113</v>
      </c>
      <c r="C562" s="9" t="s">
        <v>114</v>
      </c>
      <c r="D562" s="4" t="s">
        <v>458</v>
      </c>
      <c r="E562" s="4" t="s">
        <v>39</v>
      </c>
      <c r="F562" s="34" t="s">
        <v>364</v>
      </c>
      <c r="G562" s="35">
        <v>460.71959999999996</v>
      </c>
      <c r="H562" s="3" t="s">
        <v>475</v>
      </c>
      <c r="I562" s="36" t="s">
        <v>1</v>
      </c>
      <c r="J562" s="36" t="s">
        <v>470</v>
      </c>
      <c r="K562" s="36" t="str">
        <f t="shared" ca="1" si="8"/>
        <v>04FD2EE6-7CF4-A5F1-15F4-E0A948C8AB23</v>
      </c>
      <c r="L562" s="37"/>
      <c r="M562" s="37" t="s">
        <v>115</v>
      </c>
    </row>
    <row r="563" spans="1:13" ht="15" customHeight="1" x14ac:dyDescent="0.3">
      <c r="A563" s="3" t="s">
        <v>474</v>
      </c>
      <c r="B563" s="4" t="s">
        <v>113</v>
      </c>
      <c r="C563" s="9" t="s">
        <v>114</v>
      </c>
      <c r="D563" s="4" t="s">
        <v>458</v>
      </c>
      <c r="E563" s="4" t="s">
        <v>39</v>
      </c>
      <c r="F563" s="34" t="s">
        <v>366</v>
      </c>
      <c r="G563" s="35">
        <v>271.87199999999996</v>
      </c>
      <c r="H563" s="3" t="s">
        <v>475</v>
      </c>
      <c r="I563" s="36" t="s">
        <v>1</v>
      </c>
      <c r="J563" s="36" t="s">
        <v>470</v>
      </c>
      <c r="K563" s="36" t="str">
        <f t="shared" ca="1" si="8"/>
        <v>A9FB7B61-3F79-F1E9-2D95-14479E236E1F</v>
      </c>
      <c r="L563" s="37"/>
      <c r="M563" s="37" t="s">
        <v>115</v>
      </c>
    </row>
    <row r="564" spans="1:13" ht="15" customHeight="1" x14ac:dyDescent="0.3">
      <c r="A564" s="3" t="s">
        <v>474</v>
      </c>
      <c r="B564" s="4" t="s">
        <v>113</v>
      </c>
      <c r="C564" s="9" t="s">
        <v>114</v>
      </c>
      <c r="D564" s="4" t="s">
        <v>458</v>
      </c>
      <c r="E564" s="4" t="s">
        <v>39</v>
      </c>
      <c r="F564" s="34" t="s">
        <v>368</v>
      </c>
      <c r="G564" s="35">
        <v>22.94</v>
      </c>
      <c r="H564" s="3" t="s">
        <v>475</v>
      </c>
      <c r="I564" s="36" t="s">
        <v>1</v>
      </c>
      <c r="J564" s="36" t="s">
        <v>470</v>
      </c>
      <c r="K564" s="36" t="str">
        <f t="shared" ca="1" si="8"/>
        <v>B18CAB02-6303-7C1D-3A58-5B15521B68F7</v>
      </c>
      <c r="L564" s="37"/>
      <c r="M564" s="37" t="s">
        <v>115</v>
      </c>
    </row>
    <row r="565" spans="1:13" ht="15" customHeight="1" x14ac:dyDescent="0.3">
      <c r="A565" s="3" t="s">
        <v>474</v>
      </c>
      <c r="B565" s="4" t="s">
        <v>113</v>
      </c>
      <c r="C565" s="9" t="s">
        <v>114</v>
      </c>
      <c r="D565" s="4" t="s">
        <v>458</v>
      </c>
      <c r="E565" s="4" t="s">
        <v>39</v>
      </c>
      <c r="F565" s="34" t="s">
        <v>370</v>
      </c>
      <c r="G565" s="35">
        <v>254.1</v>
      </c>
      <c r="H565" s="3" t="s">
        <v>475</v>
      </c>
      <c r="I565" s="36" t="s">
        <v>1</v>
      </c>
      <c r="J565" s="36" t="s">
        <v>470</v>
      </c>
      <c r="K565" s="36" t="str">
        <f t="shared" ca="1" si="8"/>
        <v>84FDD5B6-527F-A7E2-F001-98BA04A76454</v>
      </c>
      <c r="L565" s="37"/>
      <c r="M565" s="37" t="s">
        <v>115</v>
      </c>
    </row>
    <row r="566" spans="1:13" ht="15" customHeight="1" x14ac:dyDescent="0.3">
      <c r="A566" s="3" t="s">
        <v>474</v>
      </c>
      <c r="B566" s="4" t="s">
        <v>113</v>
      </c>
      <c r="C566" s="9" t="s">
        <v>114</v>
      </c>
      <c r="D566" s="4" t="s">
        <v>458</v>
      </c>
      <c r="E566" s="4" t="s">
        <v>39</v>
      </c>
      <c r="F566" s="34" t="s">
        <v>372</v>
      </c>
      <c r="G566" s="35">
        <v>385.56</v>
      </c>
      <c r="H566" s="3" t="s">
        <v>475</v>
      </c>
      <c r="I566" s="36" t="s">
        <v>1</v>
      </c>
      <c r="J566" s="36" t="s">
        <v>470</v>
      </c>
      <c r="K566" s="36" t="str">
        <f t="shared" ca="1" si="8"/>
        <v>44877095-CF28-12FD-11BD-2DE53470D6A0</v>
      </c>
      <c r="L566" s="37"/>
      <c r="M566" s="37" t="s">
        <v>115</v>
      </c>
    </row>
    <row r="567" spans="1:13" ht="15" customHeight="1" x14ac:dyDescent="0.3">
      <c r="A567" s="3" t="s">
        <v>474</v>
      </c>
      <c r="B567" s="4" t="s">
        <v>113</v>
      </c>
      <c r="C567" s="9" t="s">
        <v>114</v>
      </c>
      <c r="D567" s="4" t="s">
        <v>458</v>
      </c>
      <c r="E567" s="4" t="s">
        <v>39</v>
      </c>
      <c r="F567" s="34" t="s">
        <v>250</v>
      </c>
      <c r="G567" s="35">
        <v>2015.1935999999998</v>
      </c>
      <c r="H567" s="3" t="s">
        <v>475</v>
      </c>
      <c r="I567" s="36" t="s">
        <v>1</v>
      </c>
      <c r="J567" s="36" t="s">
        <v>470</v>
      </c>
      <c r="K567" s="36" t="str">
        <f t="shared" ca="1" si="8"/>
        <v>852C3120-FFB1-5199-3AA6-B223A8C11762</v>
      </c>
      <c r="L567" s="37"/>
      <c r="M567" s="37" t="s">
        <v>115</v>
      </c>
    </row>
    <row r="568" spans="1:13" ht="15" customHeight="1" x14ac:dyDescent="0.3">
      <c r="A568" s="3" t="s">
        <v>474</v>
      </c>
      <c r="B568" s="4" t="s">
        <v>113</v>
      </c>
      <c r="C568" s="9" t="s">
        <v>114</v>
      </c>
      <c r="D568" s="4" t="s">
        <v>458</v>
      </c>
      <c r="E568" s="4" t="s">
        <v>39</v>
      </c>
      <c r="F568" s="34" t="s">
        <v>375</v>
      </c>
      <c r="G568" s="35">
        <v>441.85176000000001</v>
      </c>
      <c r="H568" s="3" t="s">
        <v>475</v>
      </c>
      <c r="I568" s="36" t="s">
        <v>1</v>
      </c>
      <c r="J568" s="36" t="s">
        <v>470</v>
      </c>
      <c r="K568" s="36" t="str">
        <f t="shared" ca="1" si="8"/>
        <v>EFAD9746-C86D-16F8-A119-A7CC36AAF06B</v>
      </c>
      <c r="L568" s="37"/>
      <c r="M568" s="37" t="s">
        <v>115</v>
      </c>
    </row>
    <row r="569" spans="1:13" ht="15" customHeight="1" x14ac:dyDescent="0.3">
      <c r="A569" s="3" t="s">
        <v>385</v>
      </c>
      <c r="B569" s="4" t="s">
        <v>113</v>
      </c>
      <c r="C569" s="9" t="s">
        <v>114</v>
      </c>
      <c r="D569" s="4" t="s">
        <v>458</v>
      </c>
      <c r="E569" s="4" t="s">
        <v>39</v>
      </c>
      <c r="F569" s="34" t="s">
        <v>251</v>
      </c>
      <c r="G569" s="35">
        <v>0.63580800000000015</v>
      </c>
      <c r="H569" s="3" t="s">
        <v>476</v>
      </c>
      <c r="I569" s="36" t="s">
        <v>1</v>
      </c>
      <c r="J569" s="36"/>
      <c r="K569" s="36" t="str">
        <f t="shared" ca="1" si="8"/>
        <v>39FD393C-AACB-7B47-D12C-8E338513C205</v>
      </c>
      <c r="L569" s="37"/>
      <c r="M569" s="37" t="s">
        <v>115</v>
      </c>
    </row>
    <row r="570" spans="1:13" ht="15" customHeight="1" x14ac:dyDescent="0.3">
      <c r="A570" s="3" t="s">
        <v>385</v>
      </c>
      <c r="B570" s="4" t="s">
        <v>113</v>
      </c>
      <c r="C570" s="9" t="s">
        <v>114</v>
      </c>
      <c r="D570" s="4" t="s">
        <v>458</v>
      </c>
      <c r="E570" s="4" t="s">
        <v>39</v>
      </c>
      <c r="F570" s="34" t="s">
        <v>254</v>
      </c>
      <c r="G570" s="35">
        <v>0.33744000000000002</v>
      </c>
      <c r="H570" s="3" t="s">
        <v>476</v>
      </c>
      <c r="I570" s="36" t="s">
        <v>1</v>
      </c>
      <c r="J570" s="36"/>
      <c r="K570" s="36" t="str">
        <f t="shared" ca="1" si="8"/>
        <v>173E0119-CF1F-9A87-3158-E457FD387F6B</v>
      </c>
      <c r="L570" s="37"/>
      <c r="M570" s="37" t="s">
        <v>115</v>
      </c>
    </row>
    <row r="571" spans="1:13" ht="15" customHeight="1" x14ac:dyDescent="0.3">
      <c r="A571" s="3" t="s">
        <v>385</v>
      </c>
      <c r="B571" s="4" t="s">
        <v>113</v>
      </c>
      <c r="C571" s="9" t="s">
        <v>114</v>
      </c>
      <c r="D571" s="4" t="s">
        <v>458</v>
      </c>
      <c r="E571" s="4" t="s">
        <v>39</v>
      </c>
      <c r="F571" s="34" t="s">
        <v>256</v>
      </c>
      <c r="G571" s="35">
        <v>0.41039999999999999</v>
      </c>
      <c r="H571" s="3" t="s">
        <v>476</v>
      </c>
      <c r="I571" s="36" t="s">
        <v>1</v>
      </c>
      <c r="J571" s="36"/>
      <c r="K571" s="36" t="str">
        <f t="shared" ca="1" si="8"/>
        <v>6B4423FA-7413-546D-3F47-85ABF67EE9DB</v>
      </c>
      <c r="L571" s="37"/>
      <c r="M571" s="37" t="s">
        <v>115</v>
      </c>
    </row>
    <row r="572" spans="1:13" ht="15" customHeight="1" x14ac:dyDescent="0.3">
      <c r="A572" s="3" t="s">
        <v>385</v>
      </c>
      <c r="B572" s="4" t="s">
        <v>113</v>
      </c>
      <c r="C572" s="9" t="s">
        <v>114</v>
      </c>
      <c r="D572" s="4" t="s">
        <v>458</v>
      </c>
      <c r="E572" s="4" t="s">
        <v>39</v>
      </c>
      <c r="F572" s="34" t="s">
        <v>258</v>
      </c>
      <c r="G572" s="35">
        <v>2.78</v>
      </c>
      <c r="H572" s="3" t="s">
        <v>476</v>
      </c>
      <c r="I572" s="36" t="s">
        <v>1</v>
      </c>
      <c r="J572" s="36"/>
      <c r="K572" s="36" t="str">
        <f t="shared" ca="1" si="8"/>
        <v>B271C4F0-DE1A-1D00-A29D-9FC2A9ED1169</v>
      </c>
      <c r="L572" s="37"/>
      <c r="M572" s="37" t="s">
        <v>115</v>
      </c>
    </row>
    <row r="573" spans="1:13" ht="15" customHeight="1" x14ac:dyDescent="0.3">
      <c r="A573" s="3" t="s">
        <v>385</v>
      </c>
      <c r="B573" s="4" t="s">
        <v>113</v>
      </c>
      <c r="C573" s="9" t="s">
        <v>114</v>
      </c>
      <c r="D573" s="4" t="s">
        <v>458</v>
      </c>
      <c r="E573" s="4" t="s">
        <v>39</v>
      </c>
      <c r="F573" s="34" t="s">
        <v>260</v>
      </c>
      <c r="G573" s="35">
        <v>0.7407378</v>
      </c>
      <c r="H573" s="3" t="s">
        <v>476</v>
      </c>
      <c r="I573" s="36" t="s">
        <v>1</v>
      </c>
      <c r="J573" s="36"/>
      <c r="K573" s="36" t="str">
        <f t="shared" ca="1" si="8"/>
        <v>3FE82E99-B1BA-5485-D09C-AEAE0CA1B363</v>
      </c>
      <c r="L573" s="37"/>
      <c r="M573" s="37" t="s">
        <v>115</v>
      </c>
    </row>
    <row r="574" spans="1:13" ht="15" customHeight="1" x14ac:dyDescent="0.3">
      <c r="A574" s="3" t="s">
        <v>385</v>
      </c>
      <c r="B574" s="4" t="s">
        <v>113</v>
      </c>
      <c r="C574" s="9" t="s">
        <v>114</v>
      </c>
      <c r="D574" s="4" t="s">
        <v>458</v>
      </c>
      <c r="E574" s="4" t="s">
        <v>39</v>
      </c>
      <c r="F574" s="34" t="s">
        <v>262</v>
      </c>
      <c r="G574" s="35">
        <v>0.46987499999999999</v>
      </c>
      <c r="H574" s="3" t="s">
        <v>476</v>
      </c>
      <c r="I574" s="36" t="s">
        <v>1</v>
      </c>
      <c r="J574" s="36"/>
      <c r="K574" s="36" t="str">
        <f t="shared" ca="1" si="8"/>
        <v>17CAB294-B8A1-DCCD-539F-3C24625CCAAF</v>
      </c>
      <c r="L574" s="37"/>
      <c r="M574" s="37" t="s">
        <v>115</v>
      </c>
    </row>
    <row r="575" spans="1:13" ht="15" customHeight="1" x14ac:dyDescent="0.3">
      <c r="A575" s="3" t="s">
        <v>385</v>
      </c>
      <c r="B575" s="4" t="s">
        <v>113</v>
      </c>
      <c r="C575" s="9" t="s">
        <v>114</v>
      </c>
      <c r="D575" s="4" t="s">
        <v>458</v>
      </c>
      <c r="E575" s="4" t="s">
        <v>39</v>
      </c>
      <c r="F575" s="34" t="s">
        <v>264</v>
      </c>
      <c r="G575" s="35">
        <v>0.33488931</v>
      </c>
      <c r="H575" s="3" t="s">
        <v>476</v>
      </c>
      <c r="I575" s="36" t="s">
        <v>1</v>
      </c>
      <c r="J575" s="36"/>
      <c r="K575" s="36" t="str">
        <f t="shared" ca="1" si="8"/>
        <v>76267C84-4F0E-6895-8CB2-E4F9A3D26C51</v>
      </c>
      <c r="L575" s="37"/>
      <c r="M575" s="37" t="s">
        <v>115</v>
      </c>
    </row>
    <row r="576" spans="1:13" ht="15" customHeight="1" x14ac:dyDescent="0.3">
      <c r="A576" s="3" t="s">
        <v>385</v>
      </c>
      <c r="B576" s="4" t="s">
        <v>113</v>
      </c>
      <c r="C576" s="9" t="s">
        <v>114</v>
      </c>
      <c r="D576" s="4" t="s">
        <v>458</v>
      </c>
      <c r="E576" s="4" t="s">
        <v>39</v>
      </c>
      <c r="F576" s="34" t="s">
        <v>266</v>
      </c>
      <c r="G576" s="35">
        <v>0.15264720000000001</v>
      </c>
      <c r="H576" s="3" t="s">
        <v>476</v>
      </c>
      <c r="I576" s="36" t="s">
        <v>1</v>
      </c>
      <c r="J576" s="36"/>
      <c r="K576" s="36" t="str">
        <f t="shared" ca="1" si="8"/>
        <v>A81FDD11-FC88-57AC-B6B3-3B46792B4710</v>
      </c>
      <c r="L576" s="37"/>
      <c r="M576" s="37" t="s">
        <v>115</v>
      </c>
    </row>
    <row r="577" spans="1:13" ht="15" customHeight="1" x14ac:dyDescent="0.3">
      <c r="A577" s="3" t="s">
        <v>385</v>
      </c>
      <c r="B577" s="4" t="s">
        <v>113</v>
      </c>
      <c r="C577" s="9" t="s">
        <v>114</v>
      </c>
      <c r="D577" s="4" t="s">
        <v>458</v>
      </c>
      <c r="E577" s="4" t="s">
        <v>39</v>
      </c>
      <c r="F577" s="34" t="s">
        <v>268</v>
      </c>
      <c r="G577" s="35">
        <v>0.13186799999999999</v>
      </c>
      <c r="H577" s="3" t="s">
        <v>476</v>
      </c>
      <c r="I577" s="36" t="s">
        <v>1</v>
      </c>
      <c r="J577" s="36"/>
      <c r="K577" s="36" t="str">
        <f t="shared" ca="1" si="8"/>
        <v>9CC7BA49-2F4B-5081-1B9F-BB4E14B3D6D2</v>
      </c>
      <c r="L577" s="37"/>
      <c r="M577" s="37" t="s">
        <v>115</v>
      </c>
    </row>
    <row r="578" spans="1:13" ht="15" customHeight="1" x14ac:dyDescent="0.3">
      <c r="A578" s="3" t="s">
        <v>385</v>
      </c>
      <c r="B578" s="4" t="s">
        <v>113</v>
      </c>
      <c r="C578" s="9" t="s">
        <v>114</v>
      </c>
      <c r="D578" s="4" t="s">
        <v>458</v>
      </c>
      <c r="E578" s="4" t="s">
        <v>39</v>
      </c>
      <c r="F578" s="34" t="s">
        <v>270</v>
      </c>
      <c r="G578" s="35">
        <v>8.7912000000000004E-2</v>
      </c>
      <c r="H578" s="3" t="s">
        <v>476</v>
      </c>
      <c r="I578" s="36" t="s">
        <v>1</v>
      </c>
      <c r="J578" s="36"/>
      <c r="K578" s="36" t="str">
        <f t="shared" ref="K578:K641" ca="1" si="9">_GuidQuasiHexGenerator</f>
        <v>7310D7C0-C3A2-801F-F45A-A859B69AE67F</v>
      </c>
      <c r="L578" s="37"/>
      <c r="M578" s="37" t="s">
        <v>115</v>
      </c>
    </row>
    <row r="579" spans="1:13" ht="15" customHeight="1" x14ac:dyDescent="0.3">
      <c r="A579" s="3" t="s">
        <v>385</v>
      </c>
      <c r="B579" s="4" t="s">
        <v>113</v>
      </c>
      <c r="C579" s="9" t="s">
        <v>114</v>
      </c>
      <c r="D579" s="4" t="s">
        <v>458</v>
      </c>
      <c r="E579" s="4" t="s">
        <v>39</v>
      </c>
      <c r="F579" s="34" t="s">
        <v>272</v>
      </c>
      <c r="G579" s="35">
        <v>0.22422</v>
      </c>
      <c r="H579" s="3" t="s">
        <v>476</v>
      </c>
      <c r="I579" s="36" t="s">
        <v>1</v>
      </c>
      <c r="J579" s="36"/>
      <c r="K579" s="36" t="str">
        <f t="shared" ca="1" si="9"/>
        <v>23DDC3DA-FC02-8AF6-32AE-24389198FC9E</v>
      </c>
      <c r="L579" s="37"/>
      <c r="M579" s="37" t="s">
        <v>115</v>
      </c>
    </row>
    <row r="580" spans="1:13" ht="15" customHeight="1" x14ac:dyDescent="0.3">
      <c r="A580" s="3" t="s">
        <v>385</v>
      </c>
      <c r="B580" s="4" t="s">
        <v>113</v>
      </c>
      <c r="C580" s="9" t="s">
        <v>114</v>
      </c>
      <c r="D580" s="4" t="s">
        <v>458</v>
      </c>
      <c r="E580" s="4" t="s">
        <v>39</v>
      </c>
      <c r="F580" s="34" t="s">
        <v>274</v>
      </c>
      <c r="G580" s="35">
        <v>0.113792</v>
      </c>
      <c r="H580" s="3" t="s">
        <v>476</v>
      </c>
      <c r="I580" s="36" t="s">
        <v>1</v>
      </c>
      <c r="J580" s="36"/>
      <c r="K580" s="36" t="str">
        <f t="shared" ca="1" si="9"/>
        <v>DFF6B907-6A7B-C444-A6B4-48523E677766</v>
      </c>
      <c r="L580" s="37"/>
      <c r="M580" s="37" t="s">
        <v>115</v>
      </c>
    </row>
    <row r="581" spans="1:13" ht="15" customHeight="1" x14ac:dyDescent="0.3">
      <c r="A581" s="3" t="s">
        <v>385</v>
      </c>
      <c r="B581" s="4" t="s">
        <v>113</v>
      </c>
      <c r="C581" s="9" t="s">
        <v>114</v>
      </c>
      <c r="D581" s="4" t="s">
        <v>458</v>
      </c>
      <c r="E581" s="4" t="s">
        <v>39</v>
      </c>
      <c r="F581" s="34" t="s">
        <v>276</v>
      </c>
      <c r="G581" s="35">
        <v>3.5804160000000002E-2</v>
      </c>
      <c r="H581" s="3" t="s">
        <v>476</v>
      </c>
      <c r="I581" s="36" t="s">
        <v>1</v>
      </c>
      <c r="J581" s="36"/>
      <c r="K581" s="36" t="str">
        <f t="shared" ca="1" si="9"/>
        <v>3B8C6F6D-E8F9-30AF-7A0D-61418FA72AC4</v>
      </c>
      <c r="L581" s="37"/>
      <c r="M581" s="37" t="s">
        <v>115</v>
      </c>
    </row>
    <row r="582" spans="1:13" ht="15" customHeight="1" x14ac:dyDescent="0.3">
      <c r="A582" s="3" t="s">
        <v>385</v>
      </c>
      <c r="B582" s="4" t="s">
        <v>113</v>
      </c>
      <c r="C582" s="9" t="s">
        <v>114</v>
      </c>
      <c r="D582" s="4" t="s">
        <v>458</v>
      </c>
      <c r="E582" s="4" t="s">
        <v>39</v>
      </c>
      <c r="F582" s="34" t="s">
        <v>278</v>
      </c>
      <c r="G582" s="35">
        <v>0.1751838</v>
      </c>
      <c r="H582" s="3" t="s">
        <v>476</v>
      </c>
      <c r="I582" s="36" t="s">
        <v>1</v>
      </c>
      <c r="J582" s="36"/>
      <c r="K582" s="36" t="str">
        <f t="shared" ca="1" si="9"/>
        <v>651CCFAF-BEB8-6B6A-E12D-57C41409B105</v>
      </c>
      <c r="L582" s="37"/>
      <c r="M582" s="37" t="s">
        <v>115</v>
      </c>
    </row>
    <row r="583" spans="1:13" ht="15" customHeight="1" x14ac:dyDescent="0.3">
      <c r="A583" s="3" t="s">
        <v>385</v>
      </c>
      <c r="B583" s="4" t="s">
        <v>113</v>
      </c>
      <c r="C583" s="9" t="s">
        <v>114</v>
      </c>
      <c r="D583" s="4" t="s">
        <v>458</v>
      </c>
      <c r="E583" s="4" t="s">
        <v>39</v>
      </c>
      <c r="F583" s="34" t="s">
        <v>280</v>
      </c>
      <c r="G583" s="35">
        <v>0.11112499999999999</v>
      </c>
      <c r="H583" s="3" t="s">
        <v>476</v>
      </c>
      <c r="I583" s="36" t="s">
        <v>1</v>
      </c>
      <c r="J583" s="36"/>
      <c r="K583" s="36" t="str">
        <f t="shared" ca="1" si="9"/>
        <v>19A9CFBE-4833-76C2-D445-2976906713E0</v>
      </c>
      <c r="L583" s="37"/>
      <c r="M583" s="37" t="s">
        <v>115</v>
      </c>
    </row>
    <row r="584" spans="1:13" ht="15" customHeight="1" x14ac:dyDescent="0.3">
      <c r="A584" s="3" t="s">
        <v>385</v>
      </c>
      <c r="B584" s="4" t="s">
        <v>113</v>
      </c>
      <c r="C584" s="9" t="s">
        <v>114</v>
      </c>
      <c r="D584" s="4" t="s">
        <v>458</v>
      </c>
      <c r="E584" s="4" t="s">
        <v>39</v>
      </c>
      <c r="F584" s="34" t="s">
        <v>282</v>
      </c>
      <c r="G584" s="35">
        <v>7.9201010000000002E-2</v>
      </c>
      <c r="H584" s="3" t="s">
        <v>476</v>
      </c>
      <c r="I584" s="36" t="s">
        <v>1</v>
      </c>
      <c r="J584" s="36"/>
      <c r="K584" s="36" t="str">
        <f t="shared" ca="1" si="9"/>
        <v>2C99C8C7-3AFF-BC77-25AF-23F82173AF8F</v>
      </c>
      <c r="L584" s="37"/>
      <c r="M584" s="37" t="s">
        <v>115</v>
      </c>
    </row>
    <row r="585" spans="1:13" ht="15" customHeight="1" x14ac:dyDescent="0.3">
      <c r="A585" s="3" t="s">
        <v>385</v>
      </c>
      <c r="B585" s="4" t="s">
        <v>113</v>
      </c>
      <c r="C585" s="9" t="s">
        <v>114</v>
      </c>
      <c r="D585" s="4" t="s">
        <v>458</v>
      </c>
      <c r="E585" s="4" t="s">
        <v>39</v>
      </c>
      <c r="F585" s="34" t="s">
        <v>284</v>
      </c>
      <c r="G585" s="35">
        <v>4.2790500000000002E-2</v>
      </c>
      <c r="H585" s="3" t="s">
        <v>476</v>
      </c>
      <c r="I585" s="36" t="s">
        <v>1</v>
      </c>
      <c r="J585" s="36"/>
      <c r="K585" s="36" t="str">
        <f t="shared" ca="1" si="9"/>
        <v>1A858C93-24D1-D83A-9A21-2465637EDFCB</v>
      </c>
      <c r="L585" s="37"/>
      <c r="M585" s="37" t="s">
        <v>115</v>
      </c>
    </row>
    <row r="586" spans="1:13" ht="15" customHeight="1" x14ac:dyDescent="0.3">
      <c r="A586" s="3" t="s">
        <v>385</v>
      </c>
      <c r="B586" s="4" t="s">
        <v>113</v>
      </c>
      <c r="C586" s="9" t="s">
        <v>114</v>
      </c>
      <c r="D586" s="4" t="s">
        <v>458</v>
      </c>
      <c r="E586" s="4" t="s">
        <v>39</v>
      </c>
      <c r="F586" s="34" t="s">
        <v>286</v>
      </c>
      <c r="G586" s="35">
        <v>0.14414399999999999</v>
      </c>
      <c r="H586" s="3" t="s">
        <v>476</v>
      </c>
      <c r="I586" s="36" t="s">
        <v>1</v>
      </c>
      <c r="J586" s="36"/>
      <c r="K586" s="36" t="str">
        <f t="shared" ca="1" si="9"/>
        <v>EFF959D6-274E-0ED5-E7B1-CC0BF528AC50</v>
      </c>
      <c r="L586" s="37"/>
      <c r="M586" s="37" t="s">
        <v>115</v>
      </c>
    </row>
    <row r="587" spans="1:13" ht="15" customHeight="1" x14ac:dyDescent="0.3">
      <c r="A587" s="3" t="s">
        <v>385</v>
      </c>
      <c r="B587" s="4" t="s">
        <v>113</v>
      </c>
      <c r="C587" s="9" t="s">
        <v>114</v>
      </c>
      <c r="D587" s="4" t="s">
        <v>458</v>
      </c>
      <c r="E587" s="4" t="s">
        <v>39</v>
      </c>
      <c r="F587" s="34" t="s">
        <v>288</v>
      </c>
      <c r="G587" s="35">
        <v>0.34234200000000004</v>
      </c>
      <c r="H587" s="3" t="s">
        <v>476</v>
      </c>
      <c r="I587" s="36" t="s">
        <v>1</v>
      </c>
      <c r="J587" s="36"/>
      <c r="K587" s="36" t="str">
        <f t="shared" ca="1" si="9"/>
        <v>D0B3319A-4AAB-6647-76AB-6756F4DC99D8</v>
      </c>
      <c r="L587" s="37"/>
      <c r="M587" s="37" t="s">
        <v>115</v>
      </c>
    </row>
    <row r="588" spans="1:13" ht="15" customHeight="1" x14ac:dyDescent="0.3">
      <c r="A588" s="3" t="s">
        <v>385</v>
      </c>
      <c r="B588" s="4" t="s">
        <v>113</v>
      </c>
      <c r="C588" s="9" t="s">
        <v>114</v>
      </c>
      <c r="D588" s="4" t="s">
        <v>458</v>
      </c>
      <c r="E588" s="4" t="s">
        <v>39</v>
      </c>
      <c r="F588" s="34" t="s">
        <v>290</v>
      </c>
      <c r="G588" s="35">
        <v>0.14605823999999998</v>
      </c>
      <c r="H588" s="3" t="s">
        <v>476</v>
      </c>
      <c r="I588" s="36" t="s">
        <v>1</v>
      </c>
      <c r="J588" s="36"/>
      <c r="K588" s="36" t="str">
        <f t="shared" ca="1" si="9"/>
        <v>2A41A682-E2B9-92A7-3ABE-3F3542BB9ECF</v>
      </c>
      <c r="L588" s="37"/>
      <c r="M588" s="37" t="s">
        <v>115</v>
      </c>
    </row>
    <row r="589" spans="1:13" ht="15" customHeight="1" x14ac:dyDescent="0.3">
      <c r="A589" s="3" t="s">
        <v>385</v>
      </c>
      <c r="B589" s="4" t="s">
        <v>113</v>
      </c>
      <c r="C589" s="9" t="s">
        <v>114</v>
      </c>
      <c r="D589" s="4" t="s">
        <v>458</v>
      </c>
      <c r="E589" s="4" t="s">
        <v>39</v>
      </c>
      <c r="F589" s="34" t="s">
        <v>292</v>
      </c>
      <c r="G589" s="35">
        <v>3.4449999999999998</v>
      </c>
      <c r="H589" s="3" t="s">
        <v>476</v>
      </c>
      <c r="I589" s="36" t="s">
        <v>1</v>
      </c>
      <c r="J589" s="36"/>
      <c r="K589" s="36" t="str">
        <f t="shared" ca="1" si="9"/>
        <v>151DCDDB-9669-2C5B-79F2-E060352E0D35</v>
      </c>
      <c r="L589" s="37"/>
      <c r="M589" s="37" t="s">
        <v>115</v>
      </c>
    </row>
    <row r="590" spans="1:13" ht="15" customHeight="1" x14ac:dyDescent="0.3">
      <c r="A590" s="3" t="s">
        <v>385</v>
      </c>
      <c r="B590" s="4" t="s">
        <v>113</v>
      </c>
      <c r="C590" s="9" t="s">
        <v>114</v>
      </c>
      <c r="D590" s="4" t="s">
        <v>458</v>
      </c>
      <c r="E590" s="4" t="s">
        <v>39</v>
      </c>
      <c r="F590" s="34" t="s">
        <v>294</v>
      </c>
      <c r="G590" s="35">
        <v>0.34234200000000004</v>
      </c>
      <c r="H590" s="3" t="s">
        <v>476</v>
      </c>
      <c r="I590" s="36" t="s">
        <v>1</v>
      </c>
      <c r="J590" s="36"/>
      <c r="K590" s="36" t="str">
        <f t="shared" ca="1" si="9"/>
        <v>A24A9C5D-66CE-4C49-1FD2-D4870744ADBA</v>
      </c>
      <c r="L590" s="37"/>
      <c r="M590" s="37" t="s">
        <v>115</v>
      </c>
    </row>
    <row r="591" spans="1:13" ht="15" customHeight="1" x14ac:dyDescent="0.3">
      <c r="A591" s="3" t="s">
        <v>385</v>
      </c>
      <c r="B591" s="4" t="s">
        <v>113</v>
      </c>
      <c r="C591" s="9" t="s">
        <v>114</v>
      </c>
      <c r="D591" s="4" t="s">
        <v>458</v>
      </c>
      <c r="E591" s="4" t="s">
        <v>39</v>
      </c>
      <c r="F591" s="34" t="s">
        <v>296</v>
      </c>
      <c r="G591" s="35">
        <v>0.35640149999999998</v>
      </c>
      <c r="H591" s="3" t="s">
        <v>476</v>
      </c>
      <c r="I591" s="36" t="s">
        <v>1</v>
      </c>
      <c r="J591" s="36"/>
      <c r="K591" s="36" t="str">
        <f t="shared" ca="1" si="9"/>
        <v>F2F5D986-6836-24B4-8220-92352F894B45</v>
      </c>
      <c r="L591" s="37"/>
      <c r="M591" s="37" t="s">
        <v>115</v>
      </c>
    </row>
    <row r="592" spans="1:13" ht="15" customHeight="1" x14ac:dyDescent="0.3">
      <c r="A592" s="3" t="s">
        <v>385</v>
      </c>
      <c r="B592" s="4" t="s">
        <v>113</v>
      </c>
      <c r="C592" s="9" t="s">
        <v>114</v>
      </c>
      <c r="D592" s="4" t="s">
        <v>458</v>
      </c>
      <c r="E592" s="4" t="s">
        <v>39</v>
      </c>
      <c r="F592" s="34" t="s">
        <v>298</v>
      </c>
      <c r="G592" s="35">
        <v>8.1103999999999996E-2</v>
      </c>
      <c r="H592" s="3" t="s">
        <v>476</v>
      </c>
      <c r="I592" s="36" t="s">
        <v>1</v>
      </c>
      <c r="J592" s="36"/>
      <c r="K592" s="36" t="str">
        <f t="shared" ca="1" si="9"/>
        <v>A2A2688F-787E-198E-8117-F21810DD2C83</v>
      </c>
      <c r="L592" s="37"/>
      <c r="M592" s="37" t="s">
        <v>115</v>
      </c>
    </row>
    <row r="593" spans="1:13" ht="15" customHeight="1" x14ac:dyDescent="0.3">
      <c r="A593" s="3" t="s">
        <v>385</v>
      </c>
      <c r="B593" s="4" t="s">
        <v>113</v>
      </c>
      <c r="C593" s="9" t="s">
        <v>114</v>
      </c>
      <c r="D593" s="4" t="s">
        <v>458</v>
      </c>
      <c r="E593" s="4" t="s">
        <v>39</v>
      </c>
      <c r="F593" s="34" t="s">
        <v>300</v>
      </c>
      <c r="G593" s="35">
        <v>0.1030788</v>
      </c>
      <c r="H593" s="3" t="s">
        <v>476</v>
      </c>
      <c r="I593" s="36" t="s">
        <v>1</v>
      </c>
      <c r="J593" s="36"/>
      <c r="K593" s="36" t="str">
        <f t="shared" ca="1" si="9"/>
        <v>05471193-07CE-1968-C225-87F51D0F3BFE</v>
      </c>
      <c r="L593" s="37"/>
      <c r="M593" s="37" t="s">
        <v>115</v>
      </c>
    </row>
    <row r="594" spans="1:13" ht="15" customHeight="1" x14ac:dyDescent="0.3">
      <c r="A594" s="3" t="s">
        <v>385</v>
      </c>
      <c r="B594" s="4" t="s">
        <v>113</v>
      </c>
      <c r="C594" s="9" t="s">
        <v>114</v>
      </c>
      <c r="D594" s="4" t="s">
        <v>458</v>
      </c>
      <c r="E594" s="4" t="s">
        <v>39</v>
      </c>
      <c r="F594" s="34" t="s">
        <v>302</v>
      </c>
      <c r="G594" s="35">
        <v>8.8775999999999994E-2</v>
      </c>
      <c r="H594" s="3" t="s">
        <v>476</v>
      </c>
      <c r="I594" s="36" t="s">
        <v>1</v>
      </c>
      <c r="J594" s="36"/>
      <c r="K594" s="36" t="str">
        <f t="shared" ca="1" si="9"/>
        <v>72AA230F-7A9F-386C-10E9-63F75E6F53FC</v>
      </c>
      <c r="L594" s="37"/>
      <c r="M594" s="37" t="s">
        <v>115</v>
      </c>
    </row>
    <row r="595" spans="1:13" ht="15" customHeight="1" x14ac:dyDescent="0.3">
      <c r="A595" s="3" t="s">
        <v>385</v>
      </c>
      <c r="B595" s="4" t="s">
        <v>113</v>
      </c>
      <c r="C595" s="9" t="s">
        <v>114</v>
      </c>
      <c r="D595" s="4" t="s">
        <v>458</v>
      </c>
      <c r="E595" s="4" t="s">
        <v>39</v>
      </c>
      <c r="F595" s="34" t="s">
        <v>304</v>
      </c>
      <c r="G595" s="35">
        <v>1.7125E-3</v>
      </c>
      <c r="H595" s="3" t="s">
        <v>476</v>
      </c>
      <c r="I595" s="36" t="s">
        <v>1</v>
      </c>
      <c r="J595" s="36"/>
      <c r="K595" s="36" t="str">
        <f t="shared" ca="1" si="9"/>
        <v>3B3B0F39-0455-C555-27A5-B9CF1F41BD38</v>
      </c>
      <c r="L595" s="37"/>
      <c r="M595" s="37" t="s">
        <v>115</v>
      </c>
    </row>
    <row r="596" spans="1:13" ht="15" customHeight="1" x14ac:dyDescent="0.3">
      <c r="A596" s="3" t="s">
        <v>385</v>
      </c>
      <c r="B596" s="4" t="s">
        <v>113</v>
      </c>
      <c r="C596" s="9" t="s">
        <v>114</v>
      </c>
      <c r="D596" s="4" t="s">
        <v>458</v>
      </c>
      <c r="E596" s="4" t="s">
        <v>39</v>
      </c>
      <c r="F596" s="34" t="s">
        <v>306</v>
      </c>
      <c r="G596" s="35">
        <v>1.5748125E-3</v>
      </c>
      <c r="H596" s="3" t="s">
        <v>476</v>
      </c>
      <c r="I596" s="36" t="s">
        <v>1</v>
      </c>
      <c r="J596" s="36"/>
      <c r="K596" s="36" t="str">
        <f t="shared" ca="1" si="9"/>
        <v>45406E61-7F3C-D67F-8D99-9C2CC33BDBB7</v>
      </c>
      <c r="L596" s="37"/>
      <c r="M596" s="37" t="s">
        <v>115</v>
      </c>
    </row>
    <row r="597" spans="1:13" ht="15" customHeight="1" x14ac:dyDescent="0.3">
      <c r="A597" s="3" t="s">
        <v>385</v>
      </c>
      <c r="B597" s="4" t="s">
        <v>113</v>
      </c>
      <c r="C597" s="9" t="s">
        <v>114</v>
      </c>
      <c r="D597" s="4" t="s">
        <v>458</v>
      </c>
      <c r="E597" s="4" t="s">
        <v>39</v>
      </c>
      <c r="F597" s="34" t="s">
        <v>308</v>
      </c>
      <c r="G597" s="35">
        <v>1.7118149999999999E-2</v>
      </c>
      <c r="H597" s="3" t="s">
        <v>476</v>
      </c>
      <c r="I597" s="36" t="s">
        <v>1</v>
      </c>
      <c r="J597" s="36"/>
      <c r="K597" s="36" t="str">
        <f t="shared" ca="1" si="9"/>
        <v>4E900517-88EC-73B5-53FB-AD2F95DDF7AB</v>
      </c>
      <c r="L597" s="37"/>
      <c r="M597" s="37" t="s">
        <v>115</v>
      </c>
    </row>
    <row r="598" spans="1:13" ht="15" customHeight="1" x14ac:dyDescent="0.3">
      <c r="A598" s="3" t="s">
        <v>385</v>
      </c>
      <c r="B598" s="4" t="s">
        <v>113</v>
      </c>
      <c r="C598" s="9" t="s">
        <v>114</v>
      </c>
      <c r="D598" s="4" t="s">
        <v>458</v>
      </c>
      <c r="E598" s="4" t="s">
        <v>39</v>
      </c>
      <c r="F598" s="34" t="s">
        <v>310</v>
      </c>
      <c r="G598" s="35">
        <v>0.12275200000000001</v>
      </c>
      <c r="H598" s="3" t="s">
        <v>476</v>
      </c>
      <c r="I598" s="36" t="s">
        <v>1</v>
      </c>
      <c r="J598" s="36"/>
      <c r="K598" s="36" t="str">
        <f t="shared" ca="1" si="9"/>
        <v>AD8F9576-FF58-B811-7C3A-EC23C006E9E8</v>
      </c>
      <c r="L598" s="37"/>
      <c r="M598" s="37" t="s">
        <v>115</v>
      </c>
    </row>
    <row r="599" spans="1:13" ht="15" customHeight="1" x14ac:dyDescent="0.3">
      <c r="A599" s="3" t="s">
        <v>385</v>
      </c>
      <c r="B599" s="4" t="s">
        <v>113</v>
      </c>
      <c r="C599" s="9" t="s">
        <v>114</v>
      </c>
      <c r="D599" s="4" t="s">
        <v>458</v>
      </c>
      <c r="E599" s="4" t="s">
        <v>39</v>
      </c>
      <c r="F599" s="34" t="s">
        <v>312</v>
      </c>
      <c r="G599" s="35">
        <v>0.53939200000000009</v>
      </c>
      <c r="H599" s="3" t="s">
        <v>476</v>
      </c>
      <c r="I599" s="36" t="s">
        <v>1</v>
      </c>
      <c r="J599" s="36"/>
      <c r="K599" s="36" t="str">
        <f t="shared" ca="1" si="9"/>
        <v>79ECDCFF-DD62-722D-CA0E-E4654E775A87</v>
      </c>
      <c r="L599" s="37"/>
      <c r="M599" s="37" t="s">
        <v>115</v>
      </c>
    </row>
    <row r="600" spans="1:13" ht="15" customHeight="1" x14ac:dyDescent="0.3">
      <c r="A600" s="3" t="s">
        <v>385</v>
      </c>
      <c r="B600" s="4" t="s">
        <v>113</v>
      </c>
      <c r="C600" s="9" t="s">
        <v>114</v>
      </c>
      <c r="D600" s="4" t="s">
        <v>458</v>
      </c>
      <c r="E600" s="4" t="s">
        <v>39</v>
      </c>
      <c r="F600" s="34" t="s">
        <v>314</v>
      </c>
      <c r="G600" s="35">
        <v>0.10108400000000001</v>
      </c>
      <c r="H600" s="3" t="s">
        <v>476</v>
      </c>
      <c r="I600" s="36" t="s">
        <v>1</v>
      </c>
      <c r="J600" s="36"/>
      <c r="K600" s="36" t="str">
        <f t="shared" ca="1" si="9"/>
        <v>ADB6A319-BB98-E545-2761-E4CDD77E2CE0</v>
      </c>
      <c r="L600" s="37"/>
      <c r="M600" s="37" t="s">
        <v>115</v>
      </c>
    </row>
    <row r="601" spans="1:13" ht="15" customHeight="1" x14ac:dyDescent="0.3">
      <c r="A601" s="3" t="s">
        <v>385</v>
      </c>
      <c r="B601" s="4" t="s">
        <v>113</v>
      </c>
      <c r="C601" s="9" t="s">
        <v>114</v>
      </c>
      <c r="D601" s="4" t="s">
        <v>458</v>
      </c>
      <c r="E601" s="4" t="s">
        <v>39</v>
      </c>
      <c r="F601" s="34" t="s">
        <v>316</v>
      </c>
      <c r="G601" s="35">
        <v>0.71276800000000007</v>
      </c>
      <c r="H601" s="3" t="s">
        <v>476</v>
      </c>
      <c r="I601" s="36" t="s">
        <v>1</v>
      </c>
      <c r="J601" s="36"/>
      <c r="K601" s="36" t="str">
        <f t="shared" ca="1" si="9"/>
        <v>0DF9AB0A-EAA0-1F31-7BEE-A9AD8F9ED6F8</v>
      </c>
      <c r="L601" s="37"/>
      <c r="M601" s="37" t="s">
        <v>115</v>
      </c>
    </row>
    <row r="602" spans="1:13" ht="15" customHeight="1" x14ac:dyDescent="0.3">
      <c r="A602" s="3" t="s">
        <v>385</v>
      </c>
      <c r="B602" s="4" t="s">
        <v>113</v>
      </c>
      <c r="C602" s="9" t="s">
        <v>114</v>
      </c>
      <c r="D602" s="4" t="s">
        <v>458</v>
      </c>
      <c r="E602" s="4" t="s">
        <v>39</v>
      </c>
      <c r="F602" s="34" t="s">
        <v>318</v>
      </c>
      <c r="G602" s="35">
        <v>0.34986600000000007</v>
      </c>
      <c r="H602" s="3" t="s">
        <v>476</v>
      </c>
      <c r="I602" s="36" t="s">
        <v>1</v>
      </c>
      <c r="J602" s="36"/>
      <c r="K602" s="36" t="str">
        <f t="shared" ca="1" si="9"/>
        <v>61E739B0-0501-4F2B-05FE-AFE9F7CD7470</v>
      </c>
      <c r="L602" s="37"/>
      <c r="M602" s="37" t="s">
        <v>115</v>
      </c>
    </row>
    <row r="603" spans="1:13" ht="15" customHeight="1" x14ac:dyDescent="0.3">
      <c r="A603" s="3" t="s">
        <v>385</v>
      </c>
      <c r="B603" s="4" t="s">
        <v>113</v>
      </c>
      <c r="C603" s="9" t="s">
        <v>114</v>
      </c>
      <c r="D603" s="4" t="s">
        <v>458</v>
      </c>
      <c r="E603" s="4" t="s">
        <v>39</v>
      </c>
      <c r="F603" s="34" t="s">
        <v>320</v>
      </c>
      <c r="G603" s="35">
        <v>0.123519</v>
      </c>
      <c r="H603" s="3" t="s">
        <v>476</v>
      </c>
      <c r="I603" s="36" t="s">
        <v>1</v>
      </c>
      <c r="J603" s="36"/>
      <c r="K603" s="36" t="str">
        <f t="shared" ca="1" si="9"/>
        <v>E553DF90-31BA-30C9-DE61-D0D6C20DFB86</v>
      </c>
      <c r="L603" s="37"/>
      <c r="M603" s="37" t="s">
        <v>115</v>
      </c>
    </row>
    <row r="604" spans="1:13" ht="15" customHeight="1" x14ac:dyDescent="0.3">
      <c r="A604" s="3" t="s">
        <v>385</v>
      </c>
      <c r="B604" s="4" t="s">
        <v>113</v>
      </c>
      <c r="C604" s="9" t="s">
        <v>114</v>
      </c>
      <c r="D604" s="4" t="s">
        <v>458</v>
      </c>
      <c r="E604" s="4" t="s">
        <v>39</v>
      </c>
      <c r="F604" s="34" t="s">
        <v>322</v>
      </c>
      <c r="G604" s="35">
        <v>9.5829999999999999E-2</v>
      </c>
      <c r="H604" s="3" t="s">
        <v>476</v>
      </c>
      <c r="I604" s="36" t="s">
        <v>1</v>
      </c>
      <c r="J604" s="36"/>
      <c r="K604" s="36" t="str">
        <f t="shared" ca="1" si="9"/>
        <v>5E194420-385B-FE3B-CAAC-140B01DAE2E5</v>
      </c>
      <c r="L604" s="37"/>
      <c r="M604" s="37" t="s">
        <v>115</v>
      </c>
    </row>
    <row r="605" spans="1:13" ht="15" customHeight="1" x14ac:dyDescent="0.3">
      <c r="A605" s="3" t="s">
        <v>385</v>
      </c>
      <c r="B605" s="4" t="s">
        <v>113</v>
      </c>
      <c r="C605" s="9" t="s">
        <v>114</v>
      </c>
      <c r="D605" s="4" t="s">
        <v>458</v>
      </c>
      <c r="E605" s="4" t="s">
        <v>39</v>
      </c>
      <c r="F605" s="34" t="s">
        <v>324</v>
      </c>
      <c r="G605" s="35">
        <v>0.20250000000000001</v>
      </c>
      <c r="H605" s="3" t="s">
        <v>476</v>
      </c>
      <c r="I605" s="36" t="s">
        <v>1</v>
      </c>
      <c r="J605" s="36"/>
      <c r="K605" s="36" t="str">
        <f t="shared" ca="1" si="9"/>
        <v>963CE632-3400-289B-1398-602278370A23</v>
      </c>
      <c r="L605" s="37"/>
      <c r="M605" s="37" t="s">
        <v>115</v>
      </c>
    </row>
    <row r="606" spans="1:13" ht="15" customHeight="1" x14ac:dyDescent="0.3">
      <c r="A606" s="3" t="s">
        <v>385</v>
      </c>
      <c r="B606" s="4" t="s">
        <v>113</v>
      </c>
      <c r="C606" s="9" t="s">
        <v>114</v>
      </c>
      <c r="D606" s="4" t="s">
        <v>458</v>
      </c>
      <c r="E606" s="4" t="s">
        <v>39</v>
      </c>
      <c r="F606" s="34" t="s">
        <v>326</v>
      </c>
      <c r="G606" s="35">
        <v>0.8303988000000001</v>
      </c>
      <c r="H606" s="3" t="s">
        <v>476</v>
      </c>
      <c r="I606" s="36" t="s">
        <v>1</v>
      </c>
      <c r="J606" s="36"/>
      <c r="K606" s="36" t="str">
        <f t="shared" ca="1" si="9"/>
        <v>26FB3F0C-BF46-381C-BD6D-29F00DA61B05</v>
      </c>
      <c r="L606" s="37"/>
      <c r="M606" s="37" t="s">
        <v>115</v>
      </c>
    </row>
    <row r="607" spans="1:13" ht="15" customHeight="1" x14ac:dyDescent="0.3">
      <c r="A607" s="3" t="s">
        <v>385</v>
      </c>
      <c r="B607" s="4" t="s">
        <v>113</v>
      </c>
      <c r="C607" s="9" t="s">
        <v>114</v>
      </c>
      <c r="D607" s="4" t="s">
        <v>458</v>
      </c>
      <c r="E607" s="4" t="s">
        <v>39</v>
      </c>
      <c r="F607" s="34" t="s">
        <v>328</v>
      </c>
      <c r="G607" s="35">
        <v>0.53433600000000003</v>
      </c>
      <c r="H607" s="3" t="s">
        <v>476</v>
      </c>
      <c r="I607" s="36" t="s">
        <v>1</v>
      </c>
      <c r="J607" s="36"/>
      <c r="K607" s="36" t="str">
        <f t="shared" ca="1" si="9"/>
        <v>F6D20B58-632E-E83C-B6E4-6528A28A72AA</v>
      </c>
      <c r="L607" s="37"/>
      <c r="M607" s="37" t="s">
        <v>115</v>
      </c>
    </row>
    <row r="608" spans="1:13" ht="15" customHeight="1" x14ac:dyDescent="0.3">
      <c r="A608" s="3" t="s">
        <v>385</v>
      </c>
      <c r="B608" s="4" t="s">
        <v>113</v>
      </c>
      <c r="C608" s="9" t="s">
        <v>114</v>
      </c>
      <c r="D608" s="4" t="s">
        <v>458</v>
      </c>
      <c r="E608" s="4" t="s">
        <v>39</v>
      </c>
      <c r="F608" s="34" t="s">
        <v>330</v>
      </c>
      <c r="G608" s="35">
        <v>0.27865600000000001</v>
      </c>
      <c r="H608" s="3" t="s">
        <v>476</v>
      </c>
      <c r="I608" s="36" t="s">
        <v>1</v>
      </c>
      <c r="J608" s="36"/>
      <c r="K608" s="36" t="str">
        <f t="shared" ca="1" si="9"/>
        <v>CFD86210-9A90-857E-E389-88A2A6AA9BE0</v>
      </c>
      <c r="L608" s="37"/>
      <c r="M608" s="37" t="s">
        <v>115</v>
      </c>
    </row>
    <row r="609" spans="1:13" ht="15" customHeight="1" x14ac:dyDescent="0.3">
      <c r="A609" s="3" t="s">
        <v>385</v>
      </c>
      <c r="B609" s="4" t="s">
        <v>113</v>
      </c>
      <c r="C609" s="9" t="s">
        <v>114</v>
      </c>
      <c r="D609" s="4" t="s">
        <v>458</v>
      </c>
      <c r="E609" s="4" t="s">
        <v>39</v>
      </c>
      <c r="F609" s="34" t="s">
        <v>332</v>
      </c>
      <c r="G609" s="35">
        <v>5.6979999999999996E-2</v>
      </c>
      <c r="H609" s="3" t="s">
        <v>476</v>
      </c>
      <c r="I609" s="36" t="s">
        <v>1</v>
      </c>
      <c r="J609" s="36"/>
      <c r="K609" s="36" t="str">
        <f t="shared" ca="1" si="9"/>
        <v>8FD7A77B-9811-C399-ED59-911C044F7BC4</v>
      </c>
      <c r="L609" s="37"/>
      <c r="M609" s="37" t="s">
        <v>115</v>
      </c>
    </row>
    <row r="610" spans="1:13" ht="15" customHeight="1" x14ac:dyDescent="0.3">
      <c r="A610" s="3" t="s">
        <v>385</v>
      </c>
      <c r="B610" s="4" t="s">
        <v>113</v>
      </c>
      <c r="C610" s="9" t="s">
        <v>114</v>
      </c>
      <c r="D610" s="4" t="s">
        <v>458</v>
      </c>
      <c r="E610" s="4" t="s">
        <v>39</v>
      </c>
      <c r="F610" s="34" t="s">
        <v>334</v>
      </c>
      <c r="G610" s="35">
        <v>0.36822400000000005</v>
      </c>
      <c r="H610" s="3" t="s">
        <v>476</v>
      </c>
      <c r="I610" s="36" t="s">
        <v>1</v>
      </c>
      <c r="J610" s="36"/>
      <c r="K610" s="36" t="str">
        <f t="shared" ca="1" si="9"/>
        <v>5E944664-1C55-68EF-A7ED-25488084B6A2</v>
      </c>
      <c r="L610" s="37"/>
      <c r="M610" s="37" t="s">
        <v>115</v>
      </c>
    </row>
    <row r="611" spans="1:13" ht="15" customHeight="1" x14ac:dyDescent="0.3">
      <c r="A611" s="3" t="s">
        <v>385</v>
      </c>
      <c r="B611" s="4" t="s">
        <v>113</v>
      </c>
      <c r="C611" s="9" t="s">
        <v>114</v>
      </c>
      <c r="D611" s="4" t="s">
        <v>458</v>
      </c>
      <c r="E611" s="4" t="s">
        <v>39</v>
      </c>
      <c r="F611" s="34" t="s">
        <v>336</v>
      </c>
      <c r="G611" s="35">
        <v>0.24578400000000003</v>
      </c>
      <c r="H611" s="3" t="s">
        <v>476</v>
      </c>
      <c r="I611" s="36" t="s">
        <v>1</v>
      </c>
      <c r="J611" s="36"/>
      <c r="K611" s="36" t="str">
        <f t="shared" ca="1" si="9"/>
        <v>818BA4FB-C073-2A9C-996F-9731BD62C1D3</v>
      </c>
      <c r="L611" s="37"/>
      <c r="M611" s="37" t="s">
        <v>115</v>
      </c>
    </row>
    <row r="612" spans="1:13" ht="15" customHeight="1" x14ac:dyDescent="0.3">
      <c r="A612" s="3" t="s">
        <v>385</v>
      </c>
      <c r="B612" s="4" t="s">
        <v>113</v>
      </c>
      <c r="C612" s="9" t="s">
        <v>114</v>
      </c>
      <c r="D612" s="4" t="s">
        <v>458</v>
      </c>
      <c r="E612" s="4" t="s">
        <v>39</v>
      </c>
      <c r="F612" s="34" t="s">
        <v>338</v>
      </c>
      <c r="G612" s="35">
        <v>0.12245310000000001</v>
      </c>
      <c r="H612" s="3" t="s">
        <v>476</v>
      </c>
      <c r="I612" s="36" t="s">
        <v>1</v>
      </c>
      <c r="J612" s="36"/>
      <c r="K612" s="36" t="str">
        <f t="shared" ca="1" si="9"/>
        <v>2A8D92BF-48FB-9E7B-0B40-1A0C93DC1CAF</v>
      </c>
      <c r="L612" s="37"/>
      <c r="M612" s="37" t="s">
        <v>115</v>
      </c>
    </row>
    <row r="613" spans="1:13" ht="15" customHeight="1" x14ac:dyDescent="0.3">
      <c r="A613" s="3" t="s">
        <v>385</v>
      </c>
      <c r="B613" s="4" t="s">
        <v>113</v>
      </c>
      <c r="C613" s="9" t="s">
        <v>114</v>
      </c>
      <c r="D613" s="4" t="s">
        <v>458</v>
      </c>
      <c r="E613" s="4" t="s">
        <v>39</v>
      </c>
      <c r="F613" s="34" t="s">
        <v>340</v>
      </c>
      <c r="G613" s="35">
        <v>6.7339999999999997E-2</v>
      </c>
      <c r="H613" s="3" t="s">
        <v>476</v>
      </c>
      <c r="I613" s="36" t="s">
        <v>1</v>
      </c>
      <c r="J613" s="36"/>
      <c r="K613" s="36" t="str">
        <f t="shared" ca="1" si="9"/>
        <v>0B60A0BC-F144-4D33-3B0B-9F7FEA6006E0</v>
      </c>
      <c r="L613" s="37"/>
      <c r="M613" s="37" t="s">
        <v>115</v>
      </c>
    </row>
    <row r="614" spans="1:13" ht="15" customHeight="1" x14ac:dyDescent="0.3">
      <c r="A614" s="3" t="s">
        <v>385</v>
      </c>
      <c r="B614" s="4" t="s">
        <v>113</v>
      </c>
      <c r="C614" s="9" t="s">
        <v>114</v>
      </c>
      <c r="D614" s="4" t="s">
        <v>458</v>
      </c>
      <c r="E614" s="4" t="s">
        <v>39</v>
      </c>
      <c r="F614" s="34" t="s">
        <v>342</v>
      </c>
      <c r="G614" s="35">
        <v>0.14199999999999999</v>
      </c>
      <c r="H614" s="3" t="s">
        <v>476</v>
      </c>
      <c r="I614" s="36" t="s">
        <v>1</v>
      </c>
      <c r="J614" s="36"/>
      <c r="K614" s="36" t="str">
        <f t="shared" ca="1" si="9"/>
        <v>D1A0BDBE-E33C-D05C-F4E9-238D60D4C635</v>
      </c>
      <c r="L614" s="37"/>
      <c r="M614" s="37" t="s">
        <v>115</v>
      </c>
    </row>
    <row r="615" spans="1:13" ht="15" customHeight="1" x14ac:dyDescent="0.3">
      <c r="A615" s="3" t="s">
        <v>385</v>
      </c>
      <c r="B615" s="4" t="s">
        <v>113</v>
      </c>
      <c r="C615" s="9" t="s">
        <v>114</v>
      </c>
      <c r="D615" s="4" t="s">
        <v>458</v>
      </c>
      <c r="E615" s="4" t="s">
        <v>39</v>
      </c>
      <c r="F615" s="34" t="s">
        <v>344</v>
      </c>
      <c r="G615" s="35">
        <v>0.42899340000000002</v>
      </c>
      <c r="H615" s="3" t="s">
        <v>476</v>
      </c>
      <c r="I615" s="36" t="s">
        <v>1</v>
      </c>
      <c r="J615" s="36"/>
      <c r="K615" s="36" t="str">
        <f t="shared" ca="1" si="9"/>
        <v>EDA113CE-373A-EAC1-553C-31B7E0C8C8B5</v>
      </c>
      <c r="L615" s="37"/>
      <c r="M615" s="37" t="s">
        <v>115</v>
      </c>
    </row>
    <row r="616" spans="1:13" ht="15" customHeight="1" x14ac:dyDescent="0.3">
      <c r="A616" s="3" t="s">
        <v>385</v>
      </c>
      <c r="B616" s="4" t="s">
        <v>113</v>
      </c>
      <c r="C616" s="9" t="s">
        <v>114</v>
      </c>
      <c r="D616" s="4" t="s">
        <v>458</v>
      </c>
      <c r="E616" s="4" t="s">
        <v>39</v>
      </c>
      <c r="F616" s="34" t="s">
        <v>346</v>
      </c>
      <c r="G616" s="35">
        <v>0.27189600000000003</v>
      </c>
      <c r="H616" s="3" t="s">
        <v>476</v>
      </c>
      <c r="I616" s="36" t="s">
        <v>1</v>
      </c>
      <c r="J616" s="36"/>
      <c r="K616" s="36" t="str">
        <f t="shared" ca="1" si="9"/>
        <v>6D5B5CF3-33DE-D5A3-4ECB-AF7166DBE56B</v>
      </c>
      <c r="L616" s="37"/>
      <c r="M616" s="37" t="s">
        <v>115</v>
      </c>
    </row>
    <row r="617" spans="1:13" ht="15" customHeight="1" x14ac:dyDescent="0.3">
      <c r="A617" s="3" t="s">
        <v>385</v>
      </c>
      <c r="B617" s="4" t="s">
        <v>113</v>
      </c>
      <c r="C617" s="9" t="s">
        <v>114</v>
      </c>
      <c r="D617" s="4" t="s">
        <v>458</v>
      </c>
      <c r="E617" s="4" t="s">
        <v>39</v>
      </c>
      <c r="F617" s="34" t="s">
        <v>348</v>
      </c>
      <c r="G617" s="35">
        <v>1.0076400000000001</v>
      </c>
      <c r="H617" s="3" t="s">
        <v>476</v>
      </c>
      <c r="I617" s="36" t="s">
        <v>1</v>
      </c>
      <c r="J617" s="36"/>
      <c r="K617" s="36" t="str">
        <f t="shared" ca="1" si="9"/>
        <v>67190287-CB06-B2BD-7EA2-5953A0F6C30C</v>
      </c>
      <c r="L617" s="37"/>
      <c r="M617" s="37" t="s">
        <v>115</v>
      </c>
    </row>
    <row r="618" spans="1:13" ht="15" customHeight="1" x14ac:dyDescent="0.3">
      <c r="A618" s="3" t="s">
        <v>385</v>
      </c>
      <c r="B618" s="4" t="s">
        <v>113</v>
      </c>
      <c r="C618" s="9" t="s">
        <v>114</v>
      </c>
      <c r="D618" s="4" t="s">
        <v>458</v>
      </c>
      <c r="E618" s="4" t="s">
        <v>39</v>
      </c>
      <c r="F618" s="34" t="s">
        <v>350</v>
      </c>
      <c r="G618" s="35">
        <v>0.112224</v>
      </c>
      <c r="H618" s="3" t="s">
        <v>476</v>
      </c>
      <c r="I618" s="36" t="s">
        <v>1</v>
      </c>
      <c r="J618" s="36"/>
      <c r="K618" s="36" t="str">
        <f t="shared" ca="1" si="9"/>
        <v>0640B5CB-D92B-D6F0-3E7D-8B091CB8EBBD</v>
      </c>
      <c r="L618" s="37"/>
      <c r="M618" s="37" t="s">
        <v>115</v>
      </c>
    </row>
    <row r="619" spans="1:13" ht="15" customHeight="1" x14ac:dyDescent="0.3">
      <c r="A619" s="3" t="s">
        <v>385</v>
      </c>
      <c r="B619" s="4" t="s">
        <v>113</v>
      </c>
      <c r="C619" s="9" t="s">
        <v>114</v>
      </c>
      <c r="D619" s="4" t="s">
        <v>458</v>
      </c>
      <c r="E619" s="4" t="s">
        <v>39</v>
      </c>
      <c r="F619" s="34" t="s">
        <v>352</v>
      </c>
      <c r="G619" s="35">
        <v>7.0669999999999997E-2</v>
      </c>
      <c r="H619" s="3" t="s">
        <v>476</v>
      </c>
      <c r="I619" s="36" t="s">
        <v>1</v>
      </c>
      <c r="J619" s="36"/>
      <c r="K619" s="36" t="str">
        <f t="shared" ca="1" si="9"/>
        <v>96ACD975-B85C-BD3B-0ED2-C20B11FFDF5C</v>
      </c>
      <c r="L619" s="37"/>
      <c r="M619" s="37" t="s">
        <v>115</v>
      </c>
    </row>
    <row r="620" spans="1:13" ht="15" customHeight="1" x14ac:dyDescent="0.3">
      <c r="A620" s="3" t="s">
        <v>385</v>
      </c>
      <c r="B620" s="4" t="s">
        <v>113</v>
      </c>
      <c r="C620" s="9" t="s">
        <v>114</v>
      </c>
      <c r="D620" s="4" t="s">
        <v>458</v>
      </c>
      <c r="E620" s="4" t="s">
        <v>39</v>
      </c>
      <c r="F620" s="34" t="s">
        <v>354</v>
      </c>
      <c r="G620" s="35">
        <v>0.39545600000000003</v>
      </c>
      <c r="H620" s="3" t="s">
        <v>476</v>
      </c>
      <c r="I620" s="36" t="s">
        <v>1</v>
      </c>
      <c r="J620" s="36"/>
      <c r="K620" s="36" t="str">
        <f t="shared" ca="1" si="9"/>
        <v>31E9FFA9-9EA6-5ACB-91CB-6CEAB2FEFB57</v>
      </c>
      <c r="L620" s="37"/>
      <c r="M620" s="37" t="s">
        <v>115</v>
      </c>
    </row>
    <row r="621" spans="1:13" ht="15" customHeight="1" x14ac:dyDescent="0.3">
      <c r="A621" s="3" t="s">
        <v>385</v>
      </c>
      <c r="B621" s="4" t="s">
        <v>113</v>
      </c>
      <c r="C621" s="9" t="s">
        <v>114</v>
      </c>
      <c r="D621" s="4" t="s">
        <v>458</v>
      </c>
      <c r="E621" s="4" t="s">
        <v>39</v>
      </c>
      <c r="F621" s="34" t="s">
        <v>356</v>
      </c>
      <c r="G621" s="35">
        <v>0.3135</v>
      </c>
      <c r="H621" s="3" t="s">
        <v>476</v>
      </c>
      <c r="I621" s="36" t="s">
        <v>1</v>
      </c>
      <c r="J621" s="36"/>
      <c r="K621" s="36" t="str">
        <f t="shared" ca="1" si="9"/>
        <v>797426AD-165B-9D22-FB48-704E032B9279</v>
      </c>
      <c r="L621" s="37"/>
      <c r="M621" s="37" t="s">
        <v>115</v>
      </c>
    </row>
    <row r="622" spans="1:13" ht="15" customHeight="1" x14ac:dyDescent="0.3">
      <c r="A622" s="3" t="s">
        <v>385</v>
      </c>
      <c r="B622" s="4" t="s">
        <v>113</v>
      </c>
      <c r="C622" s="9" t="s">
        <v>114</v>
      </c>
      <c r="D622" s="4" t="s">
        <v>458</v>
      </c>
      <c r="E622" s="4" t="s">
        <v>39</v>
      </c>
      <c r="F622" s="34" t="s">
        <v>358</v>
      </c>
      <c r="G622" s="35">
        <v>0.15612299999999998</v>
      </c>
      <c r="H622" s="3" t="s">
        <v>476</v>
      </c>
      <c r="I622" s="36" t="s">
        <v>1</v>
      </c>
      <c r="J622" s="36"/>
      <c r="K622" s="36" t="str">
        <f t="shared" ca="1" si="9"/>
        <v>E21C0EFA-5D12-8D03-9745-EEE763E285F7</v>
      </c>
      <c r="L622" s="37"/>
      <c r="M622" s="37" t="s">
        <v>115</v>
      </c>
    </row>
    <row r="623" spans="1:13" ht="15" customHeight="1" x14ac:dyDescent="0.3">
      <c r="A623" s="3" t="s">
        <v>385</v>
      </c>
      <c r="B623" s="4" t="s">
        <v>113</v>
      </c>
      <c r="C623" s="9" t="s">
        <v>114</v>
      </c>
      <c r="D623" s="4" t="s">
        <v>458</v>
      </c>
      <c r="E623" s="4" t="s">
        <v>39</v>
      </c>
      <c r="F623" s="34" t="s">
        <v>360</v>
      </c>
      <c r="G623" s="35">
        <v>8.6210000000000009E-2</v>
      </c>
      <c r="H623" s="3" t="s">
        <v>476</v>
      </c>
      <c r="I623" s="36" t="s">
        <v>1</v>
      </c>
      <c r="J623" s="36"/>
      <c r="K623" s="36" t="str">
        <f t="shared" ca="1" si="9"/>
        <v>4FE626D2-4576-C488-F6B3-5911D2E10FA7</v>
      </c>
      <c r="L623" s="37"/>
      <c r="M623" s="37" t="s">
        <v>115</v>
      </c>
    </row>
    <row r="624" spans="1:13" ht="15" customHeight="1" x14ac:dyDescent="0.3">
      <c r="A624" s="3" t="s">
        <v>385</v>
      </c>
      <c r="B624" s="4" t="s">
        <v>113</v>
      </c>
      <c r="C624" s="9" t="s">
        <v>114</v>
      </c>
      <c r="D624" s="4" t="s">
        <v>458</v>
      </c>
      <c r="E624" s="4" t="s">
        <v>39</v>
      </c>
      <c r="F624" s="34" t="s">
        <v>362</v>
      </c>
      <c r="G624" s="35">
        <v>0.22750000000000001</v>
      </c>
      <c r="H624" s="3" t="s">
        <v>476</v>
      </c>
      <c r="I624" s="36" t="s">
        <v>1</v>
      </c>
      <c r="J624" s="36"/>
      <c r="K624" s="36" t="str">
        <f t="shared" ca="1" si="9"/>
        <v>095F5C05-F40E-3427-CEB4-17879E240B52</v>
      </c>
      <c r="L624" s="37"/>
      <c r="M624" s="37" t="s">
        <v>115</v>
      </c>
    </row>
    <row r="625" spans="1:13" ht="15" customHeight="1" x14ac:dyDescent="0.3">
      <c r="A625" s="3" t="s">
        <v>385</v>
      </c>
      <c r="B625" s="4" t="s">
        <v>113</v>
      </c>
      <c r="C625" s="9" t="s">
        <v>114</v>
      </c>
      <c r="D625" s="4" t="s">
        <v>458</v>
      </c>
      <c r="E625" s="4" t="s">
        <v>39</v>
      </c>
      <c r="F625" s="34" t="s">
        <v>364</v>
      </c>
      <c r="G625" s="35">
        <v>0.46071959999999995</v>
      </c>
      <c r="H625" s="3" t="s">
        <v>476</v>
      </c>
      <c r="I625" s="36" t="s">
        <v>1</v>
      </c>
      <c r="J625" s="36"/>
      <c r="K625" s="36" t="str">
        <f t="shared" ca="1" si="9"/>
        <v>8A416A93-69BE-D566-83FD-8B71B0A5C099</v>
      </c>
      <c r="L625" s="37"/>
      <c r="M625" s="37" t="s">
        <v>115</v>
      </c>
    </row>
    <row r="626" spans="1:13" ht="15" customHeight="1" x14ac:dyDescent="0.3">
      <c r="A626" s="3" t="s">
        <v>385</v>
      </c>
      <c r="B626" s="4" t="s">
        <v>113</v>
      </c>
      <c r="C626" s="9" t="s">
        <v>114</v>
      </c>
      <c r="D626" s="4" t="s">
        <v>458</v>
      </c>
      <c r="E626" s="4" t="s">
        <v>39</v>
      </c>
      <c r="F626" s="34" t="s">
        <v>366</v>
      </c>
      <c r="G626" s="35">
        <v>0.27187199999999995</v>
      </c>
      <c r="H626" s="3" t="s">
        <v>476</v>
      </c>
      <c r="I626" s="36" t="s">
        <v>1</v>
      </c>
      <c r="J626" s="36"/>
      <c r="K626" s="36" t="str">
        <f t="shared" ca="1" si="9"/>
        <v>B13924AE-54AE-9B73-6B13-86840872241B</v>
      </c>
      <c r="L626" s="37"/>
      <c r="M626" s="37" t="s">
        <v>115</v>
      </c>
    </row>
    <row r="627" spans="1:13" ht="15" customHeight="1" x14ac:dyDescent="0.3">
      <c r="A627" s="3" t="s">
        <v>385</v>
      </c>
      <c r="B627" s="4" t="s">
        <v>113</v>
      </c>
      <c r="C627" s="9" t="s">
        <v>114</v>
      </c>
      <c r="D627" s="4" t="s">
        <v>458</v>
      </c>
      <c r="E627" s="4" t="s">
        <v>39</v>
      </c>
      <c r="F627" s="34" t="s">
        <v>368</v>
      </c>
      <c r="G627" s="35">
        <v>2.2940000000000002E-2</v>
      </c>
      <c r="H627" s="3" t="s">
        <v>476</v>
      </c>
      <c r="I627" s="36" t="s">
        <v>1</v>
      </c>
      <c r="J627" s="36"/>
      <c r="K627" s="36" t="str">
        <f t="shared" ca="1" si="9"/>
        <v>DD9A6824-EF46-9876-379E-76A5E8FBF433</v>
      </c>
      <c r="L627" s="37"/>
      <c r="M627" s="37" t="s">
        <v>115</v>
      </c>
    </row>
    <row r="628" spans="1:13" ht="15" customHeight="1" x14ac:dyDescent="0.3">
      <c r="A628" s="3" t="s">
        <v>385</v>
      </c>
      <c r="B628" s="4" t="s">
        <v>113</v>
      </c>
      <c r="C628" s="9" t="s">
        <v>114</v>
      </c>
      <c r="D628" s="4" t="s">
        <v>458</v>
      </c>
      <c r="E628" s="4" t="s">
        <v>39</v>
      </c>
      <c r="F628" s="34" t="s">
        <v>370</v>
      </c>
      <c r="G628" s="35">
        <v>0.25409999999999999</v>
      </c>
      <c r="H628" s="3" t="s">
        <v>476</v>
      </c>
      <c r="I628" s="36" t="s">
        <v>1</v>
      </c>
      <c r="J628" s="36"/>
      <c r="K628" s="36" t="str">
        <f t="shared" ca="1" si="9"/>
        <v>1F006188-31DC-7FAF-268D-1384E373838D</v>
      </c>
      <c r="L628" s="37"/>
      <c r="M628" s="37" t="s">
        <v>115</v>
      </c>
    </row>
    <row r="629" spans="1:13" ht="15" customHeight="1" x14ac:dyDescent="0.3">
      <c r="A629" s="3" t="s">
        <v>385</v>
      </c>
      <c r="B629" s="4" t="s">
        <v>113</v>
      </c>
      <c r="C629" s="9" t="s">
        <v>114</v>
      </c>
      <c r="D629" s="4" t="s">
        <v>458</v>
      </c>
      <c r="E629" s="4" t="s">
        <v>39</v>
      </c>
      <c r="F629" s="34" t="s">
        <v>372</v>
      </c>
      <c r="G629" s="35">
        <v>0.38556000000000001</v>
      </c>
      <c r="H629" s="3" t="s">
        <v>476</v>
      </c>
      <c r="I629" s="36" t="s">
        <v>1</v>
      </c>
      <c r="J629" s="36"/>
      <c r="K629" s="36" t="str">
        <f t="shared" ca="1" si="9"/>
        <v>AE1B4F4B-899F-5AD7-9A41-14F0F27F3BB4</v>
      </c>
      <c r="L629" s="37"/>
      <c r="M629" s="37" t="s">
        <v>115</v>
      </c>
    </row>
    <row r="630" spans="1:13" ht="15" customHeight="1" x14ac:dyDescent="0.3">
      <c r="A630" s="3" t="s">
        <v>385</v>
      </c>
      <c r="B630" s="4" t="s">
        <v>113</v>
      </c>
      <c r="C630" s="9" t="s">
        <v>114</v>
      </c>
      <c r="D630" s="4" t="s">
        <v>458</v>
      </c>
      <c r="E630" s="4" t="s">
        <v>39</v>
      </c>
      <c r="F630" s="34" t="s">
        <v>250</v>
      </c>
      <c r="G630" s="35">
        <v>2.0151935999999999</v>
      </c>
      <c r="H630" s="3" t="s">
        <v>476</v>
      </c>
      <c r="I630" s="36" t="s">
        <v>1</v>
      </c>
      <c r="J630" s="36"/>
      <c r="K630" s="36" t="str">
        <f t="shared" ca="1" si="9"/>
        <v>500B86F0-2896-4BA2-AD39-E9BA77D44AEC</v>
      </c>
      <c r="L630" s="37"/>
      <c r="M630" s="37" t="s">
        <v>115</v>
      </c>
    </row>
    <row r="631" spans="1:13" ht="15" customHeight="1" x14ac:dyDescent="0.3">
      <c r="A631" s="3" t="s">
        <v>385</v>
      </c>
      <c r="B631" s="4" t="s">
        <v>113</v>
      </c>
      <c r="C631" s="9" t="s">
        <v>114</v>
      </c>
      <c r="D631" s="4" t="s">
        <v>458</v>
      </c>
      <c r="E631" s="4" t="s">
        <v>39</v>
      </c>
      <c r="F631" s="38" t="s">
        <v>375</v>
      </c>
      <c r="G631" s="39">
        <v>0.44185176000000004</v>
      </c>
      <c r="H631" s="3" t="s">
        <v>476</v>
      </c>
      <c r="I631" s="36" t="s">
        <v>1</v>
      </c>
      <c r="J631" s="36"/>
      <c r="K631" s="36" t="str">
        <f t="shared" ca="1" si="9"/>
        <v>68FDA195-DD42-81B3-6020-71023C016C33</v>
      </c>
      <c r="L631" s="37"/>
      <c r="M631" s="37" t="s">
        <v>115</v>
      </c>
    </row>
    <row r="632" spans="1:13" ht="15" customHeight="1" x14ac:dyDescent="0.3">
      <c r="A632" s="3" t="s">
        <v>477</v>
      </c>
      <c r="B632" s="4" t="s">
        <v>113</v>
      </c>
      <c r="C632" s="9" t="s">
        <v>114</v>
      </c>
      <c r="D632" s="4" t="s">
        <v>458</v>
      </c>
      <c r="E632" s="4" t="s">
        <v>39</v>
      </c>
      <c r="F632" s="34" t="s">
        <v>251</v>
      </c>
      <c r="G632" s="35" t="s">
        <v>478</v>
      </c>
      <c r="H632" s="3"/>
      <c r="I632" s="36" t="s">
        <v>1</v>
      </c>
      <c r="J632" s="36" t="s">
        <v>464</v>
      </c>
      <c r="K632" s="36" t="str">
        <f t="shared" ca="1" si="9"/>
        <v>6C4C462D-462A-8845-8320-42C8C82D8134</v>
      </c>
      <c r="L632" s="37"/>
      <c r="M632" s="37" t="s">
        <v>115</v>
      </c>
    </row>
    <row r="633" spans="1:13" ht="15" customHeight="1" x14ac:dyDescent="0.3">
      <c r="A633" s="3" t="s">
        <v>477</v>
      </c>
      <c r="B633" s="4" t="s">
        <v>113</v>
      </c>
      <c r="C633" s="9" t="s">
        <v>114</v>
      </c>
      <c r="D633" s="4" t="s">
        <v>458</v>
      </c>
      <c r="E633" s="4" t="s">
        <v>39</v>
      </c>
      <c r="F633" s="34" t="s">
        <v>254</v>
      </c>
      <c r="G633" s="35" t="s">
        <v>478</v>
      </c>
      <c r="H633" s="3"/>
      <c r="I633" s="36" t="s">
        <v>1</v>
      </c>
      <c r="J633" s="36" t="s">
        <v>464</v>
      </c>
      <c r="K633" s="36" t="str">
        <f t="shared" ca="1" si="9"/>
        <v>42FCF2BD-45CD-3FEA-5353-86711ACA1344</v>
      </c>
      <c r="L633" s="37"/>
      <c r="M633" s="37" t="s">
        <v>115</v>
      </c>
    </row>
    <row r="634" spans="1:13" ht="15" customHeight="1" x14ac:dyDescent="0.3">
      <c r="A634" s="3" t="s">
        <v>477</v>
      </c>
      <c r="B634" s="4" t="s">
        <v>113</v>
      </c>
      <c r="C634" s="9" t="s">
        <v>114</v>
      </c>
      <c r="D634" s="4" t="s">
        <v>458</v>
      </c>
      <c r="E634" s="4" t="s">
        <v>39</v>
      </c>
      <c r="F634" s="34" t="s">
        <v>256</v>
      </c>
      <c r="G634" s="35" t="s">
        <v>478</v>
      </c>
      <c r="H634" s="3"/>
      <c r="I634" s="36" t="s">
        <v>1</v>
      </c>
      <c r="J634" s="36" t="s">
        <v>464</v>
      </c>
      <c r="K634" s="36" t="str">
        <f t="shared" ca="1" si="9"/>
        <v>DD30EA5D-7FDD-0B95-A587-1EB030B567DC</v>
      </c>
      <c r="L634" s="37"/>
      <c r="M634" s="37" t="s">
        <v>115</v>
      </c>
    </row>
    <row r="635" spans="1:13" ht="15" customHeight="1" x14ac:dyDescent="0.3">
      <c r="A635" s="3" t="s">
        <v>477</v>
      </c>
      <c r="B635" s="4" t="s">
        <v>113</v>
      </c>
      <c r="C635" s="9" t="s">
        <v>114</v>
      </c>
      <c r="D635" s="4" t="s">
        <v>458</v>
      </c>
      <c r="E635" s="4" t="s">
        <v>39</v>
      </c>
      <c r="F635" s="34" t="s">
        <v>258</v>
      </c>
      <c r="G635" s="35" t="s">
        <v>478</v>
      </c>
      <c r="H635" s="3"/>
      <c r="I635" s="36" t="s">
        <v>1</v>
      </c>
      <c r="J635" s="36" t="s">
        <v>464</v>
      </c>
      <c r="K635" s="36" t="str">
        <f t="shared" ca="1" si="9"/>
        <v>60581641-097D-0A40-A7DB-350070D41C82</v>
      </c>
      <c r="L635" s="37"/>
      <c r="M635" s="37" t="s">
        <v>115</v>
      </c>
    </row>
    <row r="636" spans="1:13" ht="15" customHeight="1" x14ac:dyDescent="0.3">
      <c r="A636" s="3" t="s">
        <v>477</v>
      </c>
      <c r="B636" s="4" t="s">
        <v>113</v>
      </c>
      <c r="C636" s="9" t="s">
        <v>114</v>
      </c>
      <c r="D636" s="4" t="s">
        <v>458</v>
      </c>
      <c r="E636" s="4" t="s">
        <v>39</v>
      </c>
      <c r="F636" s="34" t="s">
        <v>260</v>
      </c>
      <c r="G636" s="35" t="s">
        <v>478</v>
      </c>
      <c r="H636" s="3"/>
      <c r="I636" s="36" t="s">
        <v>1</v>
      </c>
      <c r="J636" s="36" t="s">
        <v>464</v>
      </c>
      <c r="K636" s="36" t="str">
        <f t="shared" ca="1" si="9"/>
        <v>B11A4A1D-05F5-E4B8-7B1B-5A7CD5619F89</v>
      </c>
      <c r="L636" s="37"/>
      <c r="M636" s="37" t="s">
        <v>115</v>
      </c>
    </row>
    <row r="637" spans="1:13" ht="15" customHeight="1" x14ac:dyDescent="0.3">
      <c r="A637" s="3" t="s">
        <v>477</v>
      </c>
      <c r="B637" s="4" t="s">
        <v>113</v>
      </c>
      <c r="C637" s="9" t="s">
        <v>114</v>
      </c>
      <c r="D637" s="4" t="s">
        <v>458</v>
      </c>
      <c r="E637" s="4" t="s">
        <v>39</v>
      </c>
      <c r="F637" s="34" t="s">
        <v>262</v>
      </c>
      <c r="G637" s="35" t="s">
        <v>478</v>
      </c>
      <c r="H637" s="3"/>
      <c r="I637" s="36" t="s">
        <v>1</v>
      </c>
      <c r="J637" s="36" t="s">
        <v>464</v>
      </c>
      <c r="K637" s="36" t="str">
        <f t="shared" ca="1" si="9"/>
        <v>235C47FE-9451-9EDB-E14D-B1FEA364F63C</v>
      </c>
      <c r="L637" s="37"/>
      <c r="M637" s="37" t="s">
        <v>115</v>
      </c>
    </row>
    <row r="638" spans="1:13" ht="15" customHeight="1" x14ac:dyDescent="0.3">
      <c r="A638" s="3" t="s">
        <v>477</v>
      </c>
      <c r="B638" s="4" t="s">
        <v>113</v>
      </c>
      <c r="C638" s="9" t="s">
        <v>114</v>
      </c>
      <c r="D638" s="4" t="s">
        <v>458</v>
      </c>
      <c r="E638" s="4" t="s">
        <v>39</v>
      </c>
      <c r="F638" s="34" t="s">
        <v>264</v>
      </c>
      <c r="G638" s="35" t="s">
        <v>478</v>
      </c>
      <c r="H638" s="3"/>
      <c r="I638" s="36" t="s">
        <v>1</v>
      </c>
      <c r="J638" s="36" t="s">
        <v>464</v>
      </c>
      <c r="K638" s="36" t="str">
        <f t="shared" ca="1" si="9"/>
        <v>83E08190-B552-5A4C-AE6F-BDA167DBFF4B</v>
      </c>
      <c r="L638" s="37"/>
      <c r="M638" s="37" t="s">
        <v>115</v>
      </c>
    </row>
    <row r="639" spans="1:13" ht="15" customHeight="1" x14ac:dyDescent="0.3">
      <c r="A639" s="3" t="s">
        <v>477</v>
      </c>
      <c r="B639" s="4" t="s">
        <v>113</v>
      </c>
      <c r="C639" s="9" t="s">
        <v>114</v>
      </c>
      <c r="D639" s="4" t="s">
        <v>458</v>
      </c>
      <c r="E639" s="4" t="s">
        <v>39</v>
      </c>
      <c r="F639" s="34" t="s">
        <v>266</v>
      </c>
      <c r="G639" s="35" t="s">
        <v>478</v>
      </c>
      <c r="H639" s="3"/>
      <c r="I639" s="36" t="s">
        <v>1</v>
      </c>
      <c r="J639" s="36" t="s">
        <v>464</v>
      </c>
      <c r="K639" s="36" t="str">
        <f t="shared" ca="1" si="9"/>
        <v>1A6B42CE-59FE-EA03-BDCB-86A15D0925A8</v>
      </c>
      <c r="L639" s="37"/>
      <c r="M639" s="37" t="s">
        <v>115</v>
      </c>
    </row>
    <row r="640" spans="1:13" ht="15" customHeight="1" x14ac:dyDescent="0.3">
      <c r="A640" s="3" t="s">
        <v>477</v>
      </c>
      <c r="B640" s="4" t="s">
        <v>113</v>
      </c>
      <c r="C640" s="9" t="s">
        <v>114</v>
      </c>
      <c r="D640" s="4" t="s">
        <v>458</v>
      </c>
      <c r="E640" s="4" t="s">
        <v>39</v>
      </c>
      <c r="F640" s="34" t="s">
        <v>268</v>
      </c>
      <c r="G640" s="35" t="s">
        <v>478</v>
      </c>
      <c r="H640" s="3"/>
      <c r="I640" s="36" t="s">
        <v>1</v>
      </c>
      <c r="J640" s="36" t="s">
        <v>464</v>
      </c>
      <c r="K640" s="36" t="str">
        <f t="shared" ca="1" si="9"/>
        <v>9A3B9986-39F4-BCBC-C23A-F08FD2F96E07</v>
      </c>
      <c r="L640" s="37"/>
      <c r="M640" s="37" t="s">
        <v>115</v>
      </c>
    </row>
    <row r="641" spans="1:13" ht="15" customHeight="1" x14ac:dyDescent="0.3">
      <c r="A641" s="3" t="s">
        <v>477</v>
      </c>
      <c r="B641" s="4" t="s">
        <v>113</v>
      </c>
      <c r="C641" s="9" t="s">
        <v>114</v>
      </c>
      <c r="D641" s="4" t="s">
        <v>458</v>
      </c>
      <c r="E641" s="4" t="s">
        <v>39</v>
      </c>
      <c r="F641" s="34" t="s">
        <v>270</v>
      </c>
      <c r="G641" s="35" t="s">
        <v>478</v>
      </c>
      <c r="H641" s="3"/>
      <c r="I641" s="36" t="s">
        <v>1</v>
      </c>
      <c r="J641" s="36" t="s">
        <v>464</v>
      </c>
      <c r="K641" s="36" t="str">
        <f t="shared" ca="1" si="9"/>
        <v>0C146DEB-26FC-1423-0C3E-95CA044485AB</v>
      </c>
      <c r="L641" s="37"/>
      <c r="M641" s="37" t="s">
        <v>115</v>
      </c>
    </row>
    <row r="642" spans="1:13" ht="15" customHeight="1" x14ac:dyDescent="0.3">
      <c r="A642" s="3" t="s">
        <v>477</v>
      </c>
      <c r="B642" s="4" t="s">
        <v>113</v>
      </c>
      <c r="C642" s="9" t="s">
        <v>114</v>
      </c>
      <c r="D642" s="4" t="s">
        <v>458</v>
      </c>
      <c r="E642" s="4" t="s">
        <v>39</v>
      </c>
      <c r="F642" s="34" t="s">
        <v>272</v>
      </c>
      <c r="G642" s="35" t="s">
        <v>478</v>
      </c>
      <c r="H642" s="3"/>
      <c r="I642" s="36" t="s">
        <v>1</v>
      </c>
      <c r="J642" s="36" t="s">
        <v>464</v>
      </c>
      <c r="K642" s="36" t="str">
        <f t="shared" ref="K642:K705" ca="1" si="10">_GuidQuasiHexGenerator</f>
        <v>C0B89175-3B86-F40A-9492-07A00080298C</v>
      </c>
      <c r="L642" s="37"/>
      <c r="M642" s="37" t="s">
        <v>115</v>
      </c>
    </row>
    <row r="643" spans="1:13" ht="15" customHeight="1" x14ac:dyDescent="0.3">
      <c r="A643" s="3" t="s">
        <v>477</v>
      </c>
      <c r="B643" s="4" t="s">
        <v>113</v>
      </c>
      <c r="C643" s="9" t="s">
        <v>114</v>
      </c>
      <c r="D643" s="4" t="s">
        <v>458</v>
      </c>
      <c r="E643" s="4" t="s">
        <v>39</v>
      </c>
      <c r="F643" s="34" t="s">
        <v>274</v>
      </c>
      <c r="G643" s="35" t="s">
        <v>478</v>
      </c>
      <c r="H643" s="3"/>
      <c r="I643" s="36" t="s">
        <v>1</v>
      </c>
      <c r="J643" s="36" t="s">
        <v>464</v>
      </c>
      <c r="K643" s="36" t="str">
        <f t="shared" ca="1" si="10"/>
        <v>6CB3F2E7-8B12-B04A-8B08-0923A1DAAE18</v>
      </c>
      <c r="L643" s="37"/>
      <c r="M643" s="37" t="s">
        <v>115</v>
      </c>
    </row>
    <row r="644" spans="1:13" ht="15" customHeight="1" x14ac:dyDescent="0.3">
      <c r="A644" s="3" t="s">
        <v>477</v>
      </c>
      <c r="B644" s="4" t="s">
        <v>113</v>
      </c>
      <c r="C644" s="9" t="s">
        <v>114</v>
      </c>
      <c r="D644" s="4" t="s">
        <v>458</v>
      </c>
      <c r="E644" s="4" t="s">
        <v>39</v>
      </c>
      <c r="F644" s="34" t="s">
        <v>276</v>
      </c>
      <c r="G644" s="35" t="s">
        <v>478</v>
      </c>
      <c r="H644" s="3"/>
      <c r="I644" s="36" t="s">
        <v>1</v>
      </c>
      <c r="J644" s="36" t="s">
        <v>464</v>
      </c>
      <c r="K644" s="36" t="str">
        <f t="shared" ca="1" si="10"/>
        <v>E49C18FC-19F8-EA5A-9AE1-45FCCE53220D</v>
      </c>
      <c r="L644" s="37"/>
      <c r="M644" s="37" t="s">
        <v>115</v>
      </c>
    </row>
    <row r="645" spans="1:13" ht="15" customHeight="1" x14ac:dyDescent="0.3">
      <c r="A645" s="3" t="s">
        <v>477</v>
      </c>
      <c r="B645" s="4" t="s">
        <v>113</v>
      </c>
      <c r="C645" s="9" t="s">
        <v>114</v>
      </c>
      <c r="D645" s="4" t="s">
        <v>458</v>
      </c>
      <c r="E645" s="4" t="s">
        <v>39</v>
      </c>
      <c r="F645" s="34" t="s">
        <v>278</v>
      </c>
      <c r="G645" s="35" t="s">
        <v>478</v>
      </c>
      <c r="H645" s="3"/>
      <c r="I645" s="36" t="s">
        <v>1</v>
      </c>
      <c r="J645" s="36" t="s">
        <v>464</v>
      </c>
      <c r="K645" s="36" t="str">
        <f t="shared" ca="1" si="10"/>
        <v>92E4388F-4742-4A39-E55B-3CA6C5AD6AC9</v>
      </c>
      <c r="L645" s="37"/>
      <c r="M645" s="37" t="s">
        <v>115</v>
      </c>
    </row>
    <row r="646" spans="1:13" ht="15" customHeight="1" x14ac:dyDescent="0.3">
      <c r="A646" s="3" t="s">
        <v>477</v>
      </c>
      <c r="B646" s="4" t="s">
        <v>113</v>
      </c>
      <c r="C646" s="9" t="s">
        <v>114</v>
      </c>
      <c r="D646" s="4" t="s">
        <v>458</v>
      </c>
      <c r="E646" s="4" t="s">
        <v>39</v>
      </c>
      <c r="F646" s="34" t="s">
        <v>280</v>
      </c>
      <c r="G646" s="35" t="s">
        <v>478</v>
      </c>
      <c r="H646" s="3"/>
      <c r="I646" s="36" t="s">
        <v>1</v>
      </c>
      <c r="J646" s="36" t="s">
        <v>464</v>
      </c>
      <c r="K646" s="36" t="str">
        <f t="shared" ca="1" si="10"/>
        <v>D6F0A58C-05CA-D85C-4B75-5572F6D27249</v>
      </c>
      <c r="L646" s="37"/>
      <c r="M646" s="37" t="s">
        <v>115</v>
      </c>
    </row>
    <row r="647" spans="1:13" ht="15" customHeight="1" x14ac:dyDescent="0.3">
      <c r="A647" s="3" t="s">
        <v>477</v>
      </c>
      <c r="B647" s="4" t="s">
        <v>113</v>
      </c>
      <c r="C647" s="9" t="s">
        <v>114</v>
      </c>
      <c r="D647" s="4" t="s">
        <v>458</v>
      </c>
      <c r="E647" s="4" t="s">
        <v>39</v>
      </c>
      <c r="F647" s="34" t="s">
        <v>282</v>
      </c>
      <c r="G647" s="35" t="s">
        <v>478</v>
      </c>
      <c r="H647" s="3"/>
      <c r="I647" s="36" t="s">
        <v>1</v>
      </c>
      <c r="J647" s="36" t="s">
        <v>464</v>
      </c>
      <c r="K647" s="36" t="str">
        <f t="shared" ca="1" si="10"/>
        <v>46458AF4-B4B7-1BA4-B21D-2A3612EE990D</v>
      </c>
      <c r="L647" s="37"/>
      <c r="M647" s="37" t="s">
        <v>115</v>
      </c>
    </row>
    <row r="648" spans="1:13" ht="15" customHeight="1" x14ac:dyDescent="0.3">
      <c r="A648" s="3" t="s">
        <v>477</v>
      </c>
      <c r="B648" s="4" t="s">
        <v>113</v>
      </c>
      <c r="C648" s="9" t="s">
        <v>114</v>
      </c>
      <c r="D648" s="4" t="s">
        <v>458</v>
      </c>
      <c r="E648" s="4" t="s">
        <v>39</v>
      </c>
      <c r="F648" s="34" t="s">
        <v>284</v>
      </c>
      <c r="G648" s="35" t="s">
        <v>478</v>
      </c>
      <c r="H648" s="3"/>
      <c r="I648" s="36" t="s">
        <v>1</v>
      </c>
      <c r="J648" s="36" t="s">
        <v>464</v>
      </c>
      <c r="K648" s="36" t="str">
        <f t="shared" ca="1" si="10"/>
        <v>5E58CF4A-4723-9D26-092A-6805CC349490</v>
      </c>
      <c r="L648" s="37"/>
      <c r="M648" s="37" t="s">
        <v>115</v>
      </c>
    </row>
    <row r="649" spans="1:13" ht="15" customHeight="1" x14ac:dyDescent="0.3">
      <c r="A649" s="3" t="s">
        <v>477</v>
      </c>
      <c r="B649" s="4" t="s">
        <v>113</v>
      </c>
      <c r="C649" s="9" t="s">
        <v>114</v>
      </c>
      <c r="D649" s="4" t="s">
        <v>458</v>
      </c>
      <c r="E649" s="4" t="s">
        <v>39</v>
      </c>
      <c r="F649" s="34" t="s">
        <v>286</v>
      </c>
      <c r="G649" s="35" t="s">
        <v>478</v>
      </c>
      <c r="H649" s="3"/>
      <c r="I649" s="36" t="s">
        <v>1</v>
      </c>
      <c r="J649" s="36" t="s">
        <v>464</v>
      </c>
      <c r="K649" s="36" t="str">
        <f t="shared" ca="1" si="10"/>
        <v>FEEB264A-EDD2-F916-0C63-6DAE175DC847</v>
      </c>
      <c r="L649" s="37"/>
      <c r="M649" s="37" t="s">
        <v>115</v>
      </c>
    </row>
    <row r="650" spans="1:13" ht="15" customHeight="1" x14ac:dyDescent="0.3">
      <c r="A650" s="3" t="s">
        <v>477</v>
      </c>
      <c r="B650" s="4" t="s">
        <v>113</v>
      </c>
      <c r="C650" s="9" t="s">
        <v>114</v>
      </c>
      <c r="D650" s="4" t="s">
        <v>458</v>
      </c>
      <c r="E650" s="4" t="s">
        <v>39</v>
      </c>
      <c r="F650" s="34" t="s">
        <v>288</v>
      </c>
      <c r="G650" s="35" t="s">
        <v>478</v>
      </c>
      <c r="H650" s="3"/>
      <c r="I650" s="36" t="s">
        <v>1</v>
      </c>
      <c r="J650" s="36" t="s">
        <v>464</v>
      </c>
      <c r="K650" s="36" t="str">
        <f t="shared" ca="1" si="10"/>
        <v>8F743CA0-5A30-20EE-2505-28C9680F4E72</v>
      </c>
      <c r="L650" s="37"/>
      <c r="M650" s="37" t="s">
        <v>115</v>
      </c>
    </row>
    <row r="651" spans="1:13" ht="15" customHeight="1" x14ac:dyDescent="0.3">
      <c r="A651" s="3" t="s">
        <v>477</v>
      </c>
      <c r="B651" s="4" t="s">
        <v>113</v>
      </c>
      <c r="C651" s="9" t="s">
        <v>114</v>
      </c>
      <c r="D651" s="4" t="s">
        <v>458</v>
      </c>
      <c r="E651" s="4" t="s">
        <v>39</v>
      </c>
      <c r="F651" s="34" t="s">
        <v>290</v>
      </c>
      <c r="G651" s="35" t="s">
        <v>478</v>
      </c>
      <c r="H651" s="3"/>
      <c r="I651" s="36" t="s">
        <v>1</v>
      </c>
      <c r="J651" s="36" t="s">
        <v>464</v>
      </c>
      <c r="K651" s="36" t="str">
        <f t="shared" ca="1" si="10"/>
        <v>A1C79A26-1DFC-D148-A8EB-D90C25600EC9</v>
      </c>
      <c r="L651" s="37"/>
      <c r="M651" s="37" t="s">
        <v>115</v>
      </c>
    </row>
    <row r="652" spans="1:13" ht="15" customHeight="1" x14ac:dyDescent="0.3">
      <c r="A652" s="3" t="s">
        <v>477</v>
      </c>
      <c r="B652" s="4" t="s">
        <v>113</v>
      </c>
      <c r="C652" s="9" t="s">
        <v>114</v>
      </c>
      <c r="D652" s="4" t="s">
        <v>458</v>
      </c>
      <c r="E652" s="4" t="s">
        <v>39</v>
      </c>
      <c r="F652" s="34" t="s">
        <v>292</v>
      </c>
      <c r="G652" s="35" t="s">
        <v>478</v>
      </c>
      <c r="H652" s="3"/>
      <c r="I652" s="36" t="s">
        <v>1</v>
      </c>
      <c r="J652" s="36" t="s">
        <v>464</v>
      </c>
      <c r="K652" s="36" t="str">
        <f t="shared" ca="1" si="10"/>
        <v>460E1AB7-F273-155D-E8DE-8021D60F2E87</v>
      </c>
      <c r="L652" s="37"/>
      <c r="M652" s="37" t="s">
        <v>115</v>
      </c>
    </row>
    <row r="653" spans="1:13" ht="15" customHeight="1" x14ac:dyDescent="0.3">
      <c r="A653" s="3" t="s">
        <v>477</v>
      </c>
      <c r="B653" s="4" t="s">
        <v>113</v>
      </c>
      <c r="C653" s="9" t="s">
        <v>114</v>
      </c>
      <c r="D653" s="4" t="s">
        <v>458</v>
      </c>
      <c r="E653" s="4" t="s">
        <v>39</v>
      </c>
      <c r="F653" s="34" t="s">
        <v>294</v>
      </c>
      <c r="G653" s="35" t="s">
        <v>478</v>
      </c>
      <c r="H653" s="3"/>
      <c r="I653" s="36" t="s">
        <v>1</v>
      </c>
      <c r="J653" s="36" t="s">
        <v>464</v>
      </c>
      <c r="K653" s="36" t="str">
        <f t="shared" ca="1" si="10"/>
        <v>FCDFCF86-A7B1-C3E8-D5D7-8BA246D0CA70</v>
      </c>
      <c r="L653" s="37"/>
      <c r="M653" s="37" t="s">
        <v>115</v>
      </c>
    </row>
    <row r="654" spans="1:13" ht="15" customHeight="1" x14ac:dyDescent="0.3">
      <c r="A654" s="3" t="s">
        <v>477</v>
      </c>
      <c r="B654" s="4" t="s">
        <v>113</v>
      </c>
      <c r="C654" s="9" t="s">
        <v>114</v>
      </c>
      <c r="D654" s="4" t="s">
        <v>458</v>
      </c>
      <c r="E654" s="4" t="s">
        <v>39</v>
      </c>
      <c r="F654" s="34" t="s">
        <v>296</v>
      </c>
      <c r="G654" s="35" t="s">
        <v>478</v>
      </c>
      <c r="H654" s="3"/>
      <c r="I654" s="36" t="s">
        <v>1</v>
      </c>
      <c r="J654" s="36" t="s">
        <v>464</v>
      </c>
      <c r="K654" s="36" t="str">
        <f t="shared" ca="1" si="10"/>
        <v>4E4F8E1D-9A68-52E5-C0D6-66C43C51D232</v>
      </c>
      <c r="L654" s="37"/>
      <c r="M654" s="37" t="s">
        <v>115</v>
      </c>
    </row>
    <row r="655" spans="1:13" ht="15" customHeight="1" x14ac:dyDescent="0.3">
      <c r="A655" s="3" t="s">
        <v>477</v>
      </c>
      <c r="B655" s="4" t="s">
        <v>113</v>
      </c>
      <c r="C655" s="9" t="s">
        <v>114</v>
      </c>
      <c r="D655" s="4" t="s">
        <v>458</v>
      </c>
      <c r="E655" s="4" t="s">
        <v>39</v>
      </c>
      <c r="F655" s="34" t="s">
        <v>298</v>
      </c>
      <c r="G655" s="35" t="s">
        <v>478</v>
      </c>
      <c r="H655" s="3"/>
      <c r="I655" s="36" t="s">
        <v>1</v>
      </c>
      <c r="J655" s="36" t="s">
        <v>464</v>
      </c>
      <c r="K655" s="36" t="str">
        <f t="shared" ca="1" si="10"/>
        <v>204C7401-678D-D39E-6994-C4F1FF4A661B</v>
      </c>
      <c r="L655" s="37"/>
      <c r="M655" s="37" t="s">
        <v>115</v>
      </c>
    </row>
    <row r="656" spans="1:13" ht="15" customHeight="1" x14ac:dyDescent="0.3">
      <c r="A656" s="3" t="s">
        <v>477</v>
      </c>
      <c r="B656" s="4" t="s">
        <v>113</v>
      </c>
      <c r="C656" s="9" t="s">
        <v>114</v>
      </c>
      <c r="D656" s="4" t="s">
        <v>458</v>
      </c>
      <c r="E656" s="4" t="s">
        <v>39</v>
      </c>
      <c r="F656" s="34" t="s">
        <v>300</v>
      </c>
      <c r="G656" s="35" t="s">
        <v>478</v>
      </c>
      <c r="H656" s="3"/>
      <c r="I656" s="36" t="s">
        <v>1</v>
      </c>
      <c r="J656" s="36" t="s">
        <v>464</v>
      </c>
      <c r="K656" s="36" t="str">
        <f t="shared" ca="1" si="10"/>
        <v>B3BE628D-F70A-8B4E-F9D4-63AA42C7E54D</v>
      </c>
      <c r="L656" s="37"/>
      <c r="M656" s="37" t="s">
        <v>115</v>
      </c>
    </row>
    <row r="657" spans="1:13" ht="15" customHeight="1" x14ac:dyDescent="0.3">
      <c r="A657" s="3" t="s">
        <v>477</v>
      </c>
      <c r="B657" s="4" t="s">
        <v>113</v>
      </c>
      <c r="C657" s="9" t="s">
        <v>114</v>
      </c>
      <c r="D657" s="4" t="s">
        <v>458</v>
      </c>
      <c r="E657" s="4" t="s">
        <v>39</v>
      </c>
      <c r="F657" s="34" t="s">
        <v>302</v>
      </c>
      <c r="G657" s="35" t="s">
        <v>478</v>
      </c>
      <c r="H657" s="3"/>
      <c r="I657" s="36" t="s">
        <v>1</v>
      </c>
      <c r="J657" s="36" t="s">
        <v>464</v>
      </c>
      <c r="K657" s="36" t="str">
        <f t="shared" ca="1" si="10"/>
        <v>ABCB798D-AFDF-AFA9-CB66-BE67EE98A3FF</v>
      </c>
      <c r="L657" s="37"/>
      <c r="M657" s="37" t="s">
        <v>115</v>
      </c>
    </row>
    <row r="658" spans="1:13" ht="15" customHeight="1" x14ac:dyDescent="0.3">
      <c r="A658" s="3" t="s">
        <v>477</v>
      </c>
      <c r="B658" s="4" t="s">
        <v>113</v>
      </c>
      <c r="C658" s="9" t="s">
        <v>114</v>
      </c>
      <c r="D658" s="4" t="s">
        <v>458</v>
      </c>
      <c r="E658" s="4" t="s">
        <v>39</v>
      </c>
      <c r="F658" s="34" t="s">
        <v>304</v>
      </c>
      <c r="G658" s="35" t="s">
        <v>478</v>
      </c>
      <c r="H658" s="3"/>
      <c r="I658" s="36" t="s">
        <v>1</v>
      </c>
      <c r="J658" s="36" t="s">
        <v>464</v>
      </c>
      <c r="K658" s="36" t="str">
        <f t="shared" ca="1" si="10"/>
        <v>BA5CCADA-E872-8605-B767-8053BB410A51</v>
      </c>
      <c r="L658" s="37"/>
      <c r="M658" s="37" t="s">
        <v>115</v>
      </c>
    </row>
    <row r="659" spans="1:13" ht="15" customHeight="1" x14ac:dyDescent="0.3">
      <c r="A659" s="3" t="s">
        <v>477</v>
      </c>
      <c r="B659" s="4" t="s">
        <v>113</v>
      </c>
      <c r="C659" s="9" t="s">
        <v>114</v>
      </c>
      <c r="D659" s="4" t="s">
        <v>458</v>
      </c>
      <c r="E659" s="4" t="s">
        <v>39</v>
      </c>
      <c r="F659" s="34" t="s">
        <v>306</v>
      </c>
      <c r="G659" s="35" t="s">
        <v>478</v>
      </c>
      <c r="H659" s="3"/>
      <c r="I659" s="36" t="s">
        <v>1</v>
      </c>
      <c r="J659" s="36" t="s">
        <v>464</v>
      </c>
      <c r="K659" s="36" t="str">
        <f t="shared" ca="1" si="10"/>
        <v>39DDBF5D-1F58-668F-7EAA-820F5A9EE033</v>
      </c>
      <c r="L659" s="37"/>
      <c r="M659" s="37" t="s">
        <v>115</v>
      </c>
    </row>
    <row r="660" spans="1:13" ht="15" customHeight="1" x14ac:dyDescent="0.3">
      <c r="A660" s="3" t="s">
        <v>477</v>
      </c>
      <c r="B660" s="4" t="s">
        <v>113</v>
      </c>
      <c r="C660" s="9" t="s">
        <v>114</v>
      </c>
      <c r="D660" s="4" t="s">
        <v>458</v>
      </c>
      <c r="E660" s="4" t="s">
        <v>39</v>
      </c>
      <c r="F660" s="34" t="s">
        <v>308</v>
      </c>
      <c r="G660" s="35" t="s">
        <v>478</v>
      </c>
      <c r="H660" s="3"/>
      <c r="I660" s="36" t="s">
        <v>1</v>
      </c>
      <c r="J660" s="36" t="s">
        <v>464</v>
      </c>
      <c r="K660" s="36" t="str">
        <f t="shared" ca="1" si="10"/>
        <v>B28917C3-3948-7DF1-352A-E049BA9662F1</v>
      </c>
      <c r="L660" s="37"/>
      <c r="M660" s="37" t="s">
        <v>115</v>
      </c>
    </row>
    <row r="661" spans="1:13" ht="15" customHeight="1" x14ac:dyDescent="0.3">
      <c r="A661" s="3" t="s">
        <v>477</v>
      </c>
      <c r="B661" s="4" t="s">
        <v>113</v>
      </c>
      <c r="C661" s="9" t="s">
        <v>114</v>
      </c>
      <c r="D661" s="4" t="s">
        <v>458</v>
      </c>
      <c r="E661" s="4" t="s">
        <v>39</v>
      </c>
      <c r="F661" s="34" t="s">
        <v>310</v>
      </c>
      <c r="G661" s="35" t="s">
        <v>478</v>
      </c>
      <c r="H661" s="3"/>
      <c r="I661" s="36" t="s">
        <v>1</v>
      </c>
      <c r="J661" s="36" t="s">
        <v>464</v>
      </c>
      <c r="K661" s="36" t="str">
        <f t="shared" ca="1" si="10"/>
        <v>DDFD12AE-C9AB-FF94-4811-05BD0530FFB4</v>
      </c>
      <c r="L661" s="37"/>
      <c r="M661" s="37" t="s">
        <v>115</v>
      </c>
    </row>
    <row r="662" spans="1:13" ht="15" customHeight="1" x14ac:dyDescent="0.3">
      <c r="A662" s="3" t="s">
        <v>477</v>
      </c>
      <c r="B662" s="4" t="s">
        <v>113</v>
      </c>
      <c r="C662" s="9" t="s">
        <v>114</v>
      </c>
      <c r="D662" s="4" t="s">
        <v>458</v>
      </c>
      <c r="E662" s="4" t="s">
        <v>39</v>
      </c>
      <c r="F662" s="34" t="s">
        <v>312</v>
      </c>
      <c r="G662" s="35" t="s">
        <v>478</v>
      </c>
      <c r="H662" s="3"/>
      <c r="I662" s="36" t="s">
        <v>1</v>
      </c>
      <c r="J662" s="36" t="s">
        <v>464</v>
      </c>
      <c r="K662" s="36" t="str">
        <f t="shared" ca="1" si="10"/>
        <v>8808564F-4B62-9D29-3C05-1A7205524C80</v>
      </c>
      <c r="L662" s="37"/>
      <c r="M662" s="37" t="s">
        <v>115</v>
      </c>
    </row>
    <row r="663" spans="1:13" ht="15" customHeight="1" x14ac:dyDescent="0.3">
      <c r="A663" s="3" t="s">
        <v>477</v>
      </c>
      <c r="B663" s="4" t="s">
        <v>113</v>
      </c>
      <c r="C663" s="9" t="s">
        <v>114</v>
      </c>
      <c r="D663" s="4" t="s">
        <v>458</v>
      </c>
      <c r="E663" s="4" t="s">
        <v>39</v>
      </c>
      <c r="F663" s="34" t="s">
        <v>314</v>
      </c>
      <c r="G663" s="35" t="s">
        <v>478</v>
      </c>
      <c r="H663" s="3"/>
      <c r="I663" s="36" t="s">
        <v>1</v>
      </c>
      <c r="J663" s="36" t="s">
        <v>464</v>
      </c>
      <c r="K663" s="36" t="str">
        <f t="shared" ca="1" si="10"/>
        <v>02C7DE81-6932-8D8B-90F3-96DABA588B6C</v>
      </c>
      <c r="L663" s="37"/>
      <c r="M663" s="37" t="s">
        <v>115</v>
      </c>
    </row>
    <row r="664" spans="1:13" ht="15" customHeight="1" x14ac:dyDescent="0.3">
      <c r="A664" s="3" t="s">
        <v>477</v>
      </c>
      <c r="B664" s="4" t="s">
        <v>113</v>
      </c>
      <c r="C664" s="9" t="s">
        <v>114</v>
      </c>
      <c r="D664" s="4" t="s">
        <v>458</v>
      </c>
      <c r="E664" s="4" t="s">
        <v>39</v>
      </c>
      <c r="F664" s="34" t="s">
        <v>316</v>
      </c>
      <c r="G664" s="35" t="s">
        <v>478</v>
      </c>
      <c r="H664" s="3"/>
      <c r="I664" s="36" t="s">
        <v>1</v>
      </c>
      <c r="J664" s="36" t="s">
        <v>464</v>
      </c>
      <c r="K664" s="36" t="str">
        <f t="shared" ca="1" si="10"/>
        <v>B15F5554-239C-EA4A-ABEF-1ED85D2E8657</v>
      </c>
      <c r="L664" s="37"/>
      <c r="M664" s="37" t="s">
        <v>115</v>
      </c>
    </row>
    <row r="665" spans="1:13" ht="15" customHeight="1" x14ac:dyDescent="0.3">
      <c r="A665" s="3" t="s">
        <v>477</v>
      </c>
      <c r="B665" s="4" t="s">
        <v>113</v>
      </c>
      <c r="C665" s="9" t="s">
        <v>114</v>
      </c>
      <c r="D665" s="4" t="s">
        <v>458</v>
      </c>
      <c r="E665" s="4" t="s">
        <v>39</v>
      </c>
      <c r="F665" s="34" t="s">
        <v>318</v>
      </c>
      <c r="G665" s="35" t="s">
        <v>478</v>
      </c>
      <c r="H665" s="3"/>
      <c r="I665" s="36" t="s">
        <v>1</v>
      </c>
      <c r="J665" s="36" t="s">
        <v>464</v>
      </c>
      <c r="K665" s="36" t="str">
        <f t="shared" ca="1" si="10"/>
        <v>5FAB9644-8645-35E4-2EFD-F25757D36BB9</v>
      </c>
      <c r="L665" s="37"/>
      <c r="M665" s="37" t="s">
        <v>115</v>
      </c>
    </row>
    <row r="666" spans="1:13" ht="15" customHeight="1" x14ac:dyDescent="0.3">
      <c r="A666" s="3" t="s">
        <v>477</v>
      </c>
      <c r="B666" s="4" t="s">
        <v>113</v>
      </c>
      <c r="C666" s="9" t="s">
        <v>114</v>
      </c>
      <c r="D666" s="4" t="s">
        <v>458</v>
      </c>
      <c r="E666" s="4" t="s">
        <v>39</v>
      </c>
      <c r="F666" s="34" t="s">
        <v>320</v>
      </c>
      <c r="G666" s="35" t="s">
        <v>478</v>
      </c>
      <c r="H666" s="3"/>
      <c r="I666" s="36" t="s">
        <v>1</v>
      </c>
      <c r="J666" s="36" t="s">
        <v>464</v>
      </c>
      <c r="K666" s="36" t="str">
        <f t="shared" ca="1" si="10"/>
        <v>4D5E0B1A-CF3A-AD74-0C7A-E5E6D4CFBFBA</v>
      </c>
      <c r="L666" s="37"/>
      <c r="M666" s="37" t="s">
        <v>115</v>
      </c>
    </row>
    <row r="667" spans="1:13" ht="15" customHeight="1" x14ac:dyDescent="0.3">
      <c r="A667" s="3" t="s">
        <v>477</v>
      </c>
      <c r="B667" s="4" t="s">
        <v>113</v>
      </c>
      <c r="C667" s="9" t="s">
        <v>114</v>
      </c>
      <c r="D667" s="4" t="s">
        <v>458</v>
      </c>
      <c r="E667" s="4" t="s">
        <v>39</v>
      </c>
      <c r="F667" s="34" t="s">
        <v>322</v>
      </c>
      <c r="G667" s="35" t="s">
        <v>478</v>
      </c>
      <c r="H667" s="3"/>
      <c r="I667" s="36" t="s">
        <v>1</v>
      </c>
      <c r="J667" s="36" t="s">
        <v>464</v>
      </c>
      <c r="K667" s="36" t="str">
        <f t="shared" ca="1" si="10"/>
        <v>5AB222B8-6263-74BF-3FEC-A06A5FBCF9DC</v>
      </c>
      <c r="L667" s="37"/>
      <c r="M667" s="37" t="s">
        <v>115</v>
      </c>
    </row>
    <row r="668" spans="1:13" ht="15" customHeight="1" x14ac:dyDescent="0.3">
      <c r="A668" s="3" t="s">
        <v>477</v>
      </c>
      <c r="B668" s="4" t="s">
        <v>113</v>
      </c>
      <c r="C668" s="9" t="s">
        <v>114</v>
      </c>
      <c r="D668" s="4" t="s">
        <v>458</v>
      </c>
      <c r="E668" s="4" t="s">
        <v>39</v>
      </c>
      <c r="F668" s="34" t="s">
        <v>324</v>
      </c>
      <c r="G668" s="35" t="s">
        <v>478</v>
      </c>
      <c r="H668" s="3"/>
      <c r="I668" s="36" t="s">
        <v>1</v>
      </c>
      <c r="J668" s="36" t="s">
        <v>464</v>
      </c>
      <c r="K668" s="36" t="str">
        <f t="shared" ca="1" si="10"/>
        <v>41398A74-72BA-510B-EDBE-2554F42AAF61</v>
      </c>
      <c r="L668" s="37"/>
      <c r="M668" s="37" t="s">
        <v>115</v>
      </c>
    </row>
    <row r="669" spans="1:13" ht="15" customHeight="1" x14ac:dyDescent="0.3">
      <c r="A669" s="3" t="s">
        <v>477</v>
      </c>
      <c r="B669" s="4" t="s">
        <v>113</v>
      </c>
      <c r="C669" s="9" t="s">
        <v>114</v>
      </c>
      <c r="D669" s="4" t="s">
        <v>458</v>
      </c>
      <c r="E669" s="4" t="s">
        <v>39</v>
      </c>
      <c r="F669" s="34" t="s">
        <v>326</v>
      </c>
      <c r="G669" s="35" t="s">
        <v>478</v>
      </c>
      <c r="H669" s="3"/>
      <c r="I669" s="36" t="s">
        <v>1</v>
      </c>
      <c r="J669" s="36" t="s">
        <v>464</v>
      </c>
      <c r="K669" s="36" t="str">
        <f t="shared" ca="1" si="10"/>
        <v>C7C02E7F-086A-8E5E-0B34-5F3E34E5CF60</v>
      </c>
      <c r="L669" s="37"/>
      <c r="M669" s="37" t="s">
        <v>115</v>
      </c>
    </row>
    <row r="670" spans="1:13" ht="15" customHeight="1" x14ac:dyDescent="0.3">
      <c r="A670" s="3" t="s">
        <v>477</v>
      </c>
      <c r="B670" s="4" t="s">
        <v>113</v>
      </c>
      <c r="C670" s="9" t="s">
        <v>114</v>
      </c>
      <c r="D670" s="4" t="s">
        <v>458</v>
      </c>
      <c r="E670" s="4" t="s">
        <v>39</v>
      </c>
      <c r="F670" s="34" t="s">
        <v>328</v>
      </c>
      <c r="G670" s="35" t="s">
        <v>478</v>
      </c>
      <c r="H670" s="3"/>
      <c r="I670" s="36" t="s">
        <v>1</v>
      </c>
      <c r="J670" s="36" t="s">
        <v>464</v>
      </c>
      <c r="K670" s="36" t="str">
        <f t="shared" ca="1" si="10"/>
        <v>10AA2D2B-2D7D-3414-E872-0709413BBC3D</v>
      </c>
      <c r="L670" s="37"/>
      <c r="M670" s="37" t="s">
        <v>115</v>
      </c>
    </row>
    <row r="671" spans="1:13" ht="15" customHeight="1" x14ac:dyDescent="0.3">
      <c r="A671" s="3" t="s">
        <v>477</v>
      </c>
      <c r="B671" s="4" t="s">
        <v>113</v>
      </c>
      <c r="C671" s="9" t="s">
        <v>114</v>
      </c>
      <c r="D671" s="4" t="s">
        <v>458</v>
      </c>
      <c r="E671" s="4" t="s">
        <v>39</v>
      </c>
      <c r="F671" s="34" t="s">
        <v>330</v>
      </c>
      <c r="G671" s="35" t="s">
        <v>478</v>
      </c>
      <c r="H671" s="3"/>
      <c r="I671" s="36" t="s">
        <v>1</v>
      </c>
      <c r="J671" s="36" t="s">
        <v>464</v>
      </c>
      <c r="K671" s="36" t="str">
        <f t="shared" ca="1" si="10"/>
        <v>08D27845-1263-1E15-5063-038B676CB9CF</v>
      </c>
      <c r="L671" s="37"/>
      <c r="M671" s="37" t="s">
        <v>115</v>
      </c>
    </row>
    <row r="672" spans="1:13" ht="15" customHeight="1" x14ac:dyDescent="0.3">
      <c r="A672" s="3" t="s">
        <v>477</v>
      </c>
      <c r="B672" s="4" t="s">
        <v>113</v>
      </c>
      <c r="C672" s="9" t="s">
        <v>114</v>
      </c>
      <c r="D672" s="4" t="s">
        <v>458</v>
      </c>
      <c r="E672" s="4" t="s">
        <v>39</v>
      </c>
      <c r="F672" s="34" t="s">
        <v>332</v>
      </c>
      <c r="G672" s="35" t="s">
        <v>478</v>
      </c>
      <c r="H672" s="3"/>
      <c r="I672" s="36" t="s">
        <v>1</v>
      </c>
      <c r="J672" s="36" t="s">
        <v>464</v>
      </c>
      <c r="K672" s="36" t="str">
        <f t="shared" ca="1" si="10"/>
        <v>BA6F21C7-DB26-8249-E597-A85B91502CEC</v>
      </c>
      <c r="L672" s="37"/>
      <c r="M672" s="37" t="s">
        <v>115</v>
      </c>
    </row>
    <row r="673" spans="1:13" ht="15" customHeight="1" x14ac:dyDescent="0.3">
      <c r="A673" s="3" t="s">
        <v>477</v>
      </c>
      <c r="B673" s="4" t="s">
        <v>113</v>
      </c>
      <c r="C673" s="9" t="s">
        <v>114</v>
      </c>
      <c r="D673" s="4" t="s">
        <v>458</v>
      </c>
      <c r="E673" s="4" t="s">
        <v>39</v>
      </c>
      <c r="F673" s="34" t="s">
        <v>334</v>
      </c>
      <c r="G673" s="35" t="s">
        <v>478</v>
      </c>
      <c r="H673" s="3"/>
      <c r="I673" s="36" t="s">
        <v>1</v>
      </c>
      <c r="J673" s="36" t="s">
        <v>464</v>
      </c>
      <c r="K673" s="36" t="str">
        <f t="shared" ca="1" si="10"/>
        <v>9D52013D-4768-E995-DFC6-8B045C170C16</v>
      </c>
      <c r="L673" s="37"/>
      <c r="M673" s="37" t="s">
        <v>115</v>
      </c>
    </row>
    <row r="674" spans="1:13" ht="15" customHeight="1" x14ac:dyDescent="0.3">
      <c r="A674" s="3" t="s">
        <v>477</v>
      </c>
      <c r="B674" s="4" t="s">
        <v>113</v>
      </c>
      <c r="C674" s="9" t="s">
        <v>114</v>
      </c>
      <c r="D674" s="4" t="s">
        <v>458</v>
      </c>
      <c r="E674" s="4" t="s">
        <v>39</v>
      </c>
      <c r="F674" s="34" t="s">
        <v>336</v>
      </c>
      <c r="G674" s="35" t="s">
        <v>478</v>
      </c>
      <c r="H674" s="3"/>
      <c r="I674" s="36" t="s">
        <v>1</v>
      </c>
      <c r="J674" s="36" t="s">
        <v>464</v>
      </c>
      <c r="K674" s="36" t="str">
        <f t="shared" ca="1" si="10"/>
        <v>407F9B2D-0992-EA1B-3F1A-73AE961E96E1</v>
      </c>
      <c r="L674" s="37"/>
      <c r="M674" s="37" t="s">
        <v>115</v>
      </c>
    </row>
    <row r="675" spans="1:13" ht="15" customHeight="1" x14ac:dyDescent="0.3">
      <c r="A675" s="3" t="s">
        <v>477</v>
      </c>
      <c r="B675" s="4" t="s">
        <v>113</v>
      </c>
      <c r="C675" s="9" t="s">
        <v>114</v>
      </c>
      <c r="D675" s="4" t="s">
        <v>458</v>
      </c>
      <c r="E675" s="4" t="s">
        <v>39</v>
      </c>
      <c r="F675" s="34" t="s">
        <v>338</v>
      </c>
      <c r="G675" s="35" t="s">
        <v>478</v>
      </c>
      <c r="H675" s="3"/>
      <c r="I675" s="36" t="s">
        <v>1</v>
      </c>
      <c r="J675" s="36" t="s">
        <v>464</v>
      </c>
      <c r="K675" s="36" t="str">
        <f t="shared" ca="1" si="10"/>
        <v>2C7E3B4A-3F76-7D6A-AA13-E357AA37C2BD</v>
      </c>
      <c r="L675" s="37"/>
      <c r="M675" s="37" t="s">
        <v>115</v>
      </c>
    </row>
    <row r="676" spans="1:13" ht="15" customHeight="1" x14ac:dyDescent="0.3">
      <c r="A676" s="3" t="s">
        <v>477</v>
      </c>
      <c r="B676" s="4" t="s">
        <v>113</v>
      </c>
      <c r="C676" s="9" t="s">
        <v>114</v>
      </c>
      <c r="D676" s="4" t="s">
        <v>458</v>
      </c>
      <c r="E676" s="4" t="s">
        <v>39</v>
      </c>
      <c r="F676" s="34" t="s">
        <v>340</v>
      </c>
      <c r="G676" s="35" t="s">
        <v>478</v>
      </c>
      <c r="H676" s="3"/>
      <c r="I676" s="36" t="s">
        <v>1</v>
      </c>
      <c r="J676" s="36" t="s">
        <v>464</v>
      </c>
      <c r="K676" s="36" t="str">
        <f t="shared" ca="1" si="10"/>
        <v>026989D1-113B-3FFA-CBF4-11E650F89C47</v>
      </c>
      <c r="L676" s="37"/>
      <c r="M676" s="37" t="s">
        <v>115</v>
      </c>
    </row>
    <row r="677" spans="1:13" ht="15" customHeight="1" x14ac:dyDescent="0.3">
      <c r="A677" s="3" t="s">
        <v>477</v>
      </c>
      <c r="B677" s="4" t="s">
        <v>113</v>
      </c>
      <c r="C677" s="9" t="s">
        <v>114</v>
      </c>
      <c r="D677" s="4" t="s">
        <v>458</v>
      </c>
      <c r="E677" s="4" t="s">
        <v>39</v>
      </c>
      <c r="F677" s="34" t="s">
        <v>342</v>
      </c>
      <c r="G677" s="35" t="s">
        <v>478</v>
      </c>
      <c r="H677" s="3"/>
      <c r="I677" s="36" t="s">
        <v>1</v>
      </c>
      <c r="J677" s="36" t="s">
        <v>464</v>
      </c>
      <c r="K677" s="36" t="str">
        <f t="shared" ca="1" si="10"/>
        <v>0C3A1A3B-9C83-4D81-D2F6-D8DB700EEC37</v>
      </c>
      <c r="L677" s="37"/>
      <c r="M677" s="37" t="s">
        <v>115</v>
      </c>
    </row>
    <row r="678" spans="1:13" ht="15" customHeight="1" x14ac:dyDescent="0.3">
      <c r="A678" s="3" t="s">
        <v>477</v>
      </c>
      <c r="B678" s="4" t="s">
        <v>113</v>
      </c>
      <c r="C678" s="9" t="s">
        <v>114</v>
      </c>
      <c r="D678" s="4" t="s">
        <v>458</v>
      </c>
      <c r="E678" s="4" t="s">
        <v>39</v>
      </c>
      <c r="F678" s="34" t="s">
        <v>344</v>
      </c>
      <c r="G678" s="35" t="s">
        <v>478</v>
      </c>
      <c r="H678" s="3"/>
      <c r="I678" s="36" t="s">
        <v>1</v>
      </c>
      <c r="J678" s="36" t="s">
        <v>464</v>
      </c>
      <c r="K678" s="36" t="str">
        <f t="shared" ca="1" si="10"/>
        <v>BA8CE080-8983-26CA-8610-F81EA5B83F48</v>
      </c>
      <c r="L678" s="37"/>
      <c r="M678" s="37" t="s">
        <v>115</v>
      </c>
    </row>
    <row r="679" spans="1:13" ht="15" customHeight="1" x14ac:dyDescent="0.3">
      <c r="A679" s="3" t="s">
        <v>477</v>
      </c>
      <c r="B679" s="4" t="s">
        <v>113</v>
      </c>
      <c r="C679" s="9" t="s">
        <v>114</v>
      </c>
      <c r="D679" s="4" t="s">
        <v>458</v>
      </c>
      <c r="E679" s="4" t="s">
        <v>39</v>
      </c>
      <c r="F679" s="34" t="s">
        <v>346</v>
      </c>
      <c r="G679" s="35" t="s">
        <v>478</v>
      </c>
      <c r="H679" s="3"/>
      <c r="I679" s="36" t="s">
        <v>1</v>
      </c>
      <c r="J679" s="36" t="s">
        <v>464</v>
      </c>
      <c r="K679" s="36" t="str">
        <f t="shared" ca="1" si="10"/>
        <v>9DB6932B-8C75-53F9-EA87-C36C2684F196</v>
      </c>
      <c r="L679" s="37"/>
      <c r="M679" s="37" t="s">
        <v>115</v>
      </c>
    </row>
    <row r="680" spans="1:13" ht="15" customHeight="1" x14ac:dyDescent="0.3">
      <c r="A680" s="3" t="s">
        <v>477</v>
      </c>
      <c r="B680" s="4" t="s">
        <v>113</v>
      </c>
      <c r="C680" s="9" t="s">
        <v>114</v>
      </c>
      <c r="D680" s="4" t="s">
        <v>458</v>
      </c>
      <c r="E680" s="4" t="s">
        <v>39</v>
      </c>
      <c r="F680" s="34" t="s">
        <v>348</v>
      </c>
      <c r="G680" s="35" t="s">
        <v>478</v>
      </c>
      <c r="H680" s="3"/>
      <c r="I680" s="36" t="s">
        <v>1</v>
      </c>
      <c r="J680" s="36" t="s">
        <v>464</v>
      </c>
      <c r="K680" s="36" t="str">
        <f t="shared" ca="1" si="10"/>
        <v>F10E7124-759D-FBD2-7B16-CB8C7036F237</v>
      </c>
      <c r="L680" s="37"/>
      <c r="M680" s="37" t="s">
        <v>115</v>
      </c>
    </row>
    <row r="681" spans="1:13" ht="15" customHeight="1" x14ac:dyDescent="0.3">
      <c r="A681" s="3" t="s">
        <v>477</v>
      </c>
      <c r="B681" s="4" t="s">
        <v>113</v>
      </c>
      <c r="C681" s="9" t="s">
        <v>114</v>
      </c>
      <c r="D681" s="4" t="s">
        <v>458</v>
      </c>
      <c r="E681" s="4" t="s">
        <v>39</v>
      </c>
      <c r="F681" s="34" t="s">
        <v>350</v>
      </c>
      <c r="G681" s="35" t="s">
        <v>478</v>
      </c>
      <c r="H681" s="3"/>
      <c r="I681" s="36" t="s">
        <v>1</v>
      </c>
      <c r="J681" s="36" t="s">
        <v>464</v>
      </c>
      <c r="K681" s="36" t="str">
        <f t="shared" ca="1" si="10"/>
        <v>E0C1F1DF-D18C-C55B-2F72-6EE7B0E2801F</v>
      </c>
      <c r="L681" s="37"/>
      <c r="M681" s="37" t="s">
        <v>115</v>
      </c>
    </row>
    <row r="682" spans="1:13" ht="15" customHeight="1" x14ac:dyDescent="0.3">
      <c r="A682" s="3" t="s">
        <v>477</v>
      </c>
      <c r="B682" s="4" t="s">
        <v>113</v>
      </c>
      <c r="C682" s="9" t="s">
        <v>114</v>
      </c>
      <c r="D682" s="4" t="s">
        <v>458</v>
      </c>
      <c r="E682" s="4" t="s">
        <v>39</v>
      </c>
      <c r="F682" s="34" t="s">
        <v>352</v>
      </c>
      <c r="G682" s="35" t="s">
        <v>478</v>
      </c>
      <c r="H682" s="3"/>
      <c r="I682" s="36" t="s">
        <v>1</v>
      </c>
      <c r="J682" s="36" t="s">
        <v>464</v>
      </c>
      <c r="K682" s="36" t="str">
        <f t="shared" ca="1" si="10"/>
        <v>D44D3A57-9425-991A-485E-387BC8396A45</v>
      </c>
      <c r="L682" s="37"/>
      <c r="M682" s="37" t="s">
        <v>115</v>
      </c>
    </row>
    <row r="683" spans="1:13" ht="15" customHeight="1" x14ac:dyDescent="0.3">
      <c r="A683" s="3" t="s">
        <v>477</v>
      </c>
      <c r="B683" s="4" t="s">
        <v>113</v>
      </c>
      <c r="C683" s="9" t="s">
        <v>114</v>
      </c>
      <c r="D683" s="4" t="s">
        <v>458</v>
      </c>
      <c r="E683" s="4" t="s">
        <v>39</v>
      </c>
      <c r="F683" s="34" t="s">
        <v>354</v>
      </c>
      <c r="G683" s="35" t="s">
        <v>478</v>
      </c>
      <c r="H683" s="3"/>
      <c r="I683" s="36" t="s">
        <v>1</v>
      </c>
      <c r="J683" s="36" t="s">
        <v>464</v>
      </c>
      <c r="K683" s="36" t="str">
        <f t="shared" ca="1" si="10"/>
        <v>0E19FABF-DD91-F80B-519A-1C7026336FB5</v>
      </c>
      <c r="L683" s="37"/>
      <c r="M683" s="37" t="s">
        <v>115</v>
      </c>
    </row>
    <row r="684" spans="1:13" ht="15" customHeight="1" x14ac:dyDescent="0.3">
      <c r="A684" s="3" t="s">
        <v>477</v>
      </c>
      <c r="B684" s="4" t="s">
        <v>113</v>
      </c>
      <c r="C684" s="9" t="s">
        <v>114</v>
      </c>
      <c r="D684" s="4" t="s">
        <v>458</v>
      </c>
      <c r="E684" s="4" t="s">
        <v>39</v>
      </c>
      <c r="F684" s="34" t="s">
        <v>356</v>
      </c>
      <c r="G684" s="35" t="s">
        <v>478</v>
      </c>
      <c r="H684" s="3"/>
      <c r="I684" s="36" t="s">
        <v>1</v>
      </c>
      <c r="J684" s="36" t="s">
        <v>464</v>
      </c>
      <c r="K684" s="36" t="str">
        <f t="shared" ca="1" si="10"/>
        <v>3E24BD59-17BC-07C3-03A5-714ABFEC2EA3</v>
      </c>
      <c r="L684" s="37"/>
      <c r="M684" s="37" t="s">
        <v>115</v>
      </c>
    </row>
    <row r="685" spans="1:13" ht="15" customHeight="1" x14ac:dyDescent="0.3">
      <c r="A685" s="3" t="s">
        <v>477</v>
      </c>
      <c r="B685" s="4" t="s">
        <v>113</v>
      </c>
      <c r="C685" s="9" t="s">
        <v>114</v>
      </c>
      <c r="D685" s="4" t="s">
        <v>458</v>
      </c>
      <c r="E685" s="4" t="s">
        <v>39</v>
      </c>
      <c r="F685" s="34" t="s">
        <v>358</v>
      </c>
      <c r="G685" s="35" t="s">
        <v>478</v>
      </c>
      <c r="H685" s="3"/>
      <c r="I685" s="36" t="s">
        <v>1</v>
      </c>
      <c r="J685" s="36" t="s">
        <v>464</v>
      </c>
      <c r="K685" s="36" t="str">
        <f t="shared" ca="1" si="10"/>
        <v>BABDB391-0BBD-5FC7-5B73-5CDA8B4F10FB</v>
      </c>
      <c r="L685" s="37"/>
      <c r="M685" s="37" t="s">
        <v>115</v>
      </c>
    </row>
    <row r="686" spans="1:13" ht="15" customHeight="1" x14ac:dyDescent="0.3">
      <c r="A686" s="3" t="s">
        <v>477</v>
      </c>
      <c r="B686" s="4" t="s">
        <v>113</v>
      </c>
      <c r="C686" s="9" t="s">
        <v>114</v>
      </c>
      <c r="D686" s="4" t="s">
        <v>458</v>
      </c>
      <c r="E686" s="4" t="s">
        <v>39</v>
      </c>
      <c r="F686" s="34" t="s">
        <v>360</v>
      </c>
      <c r="G686" s="35" t="s">
        <v>478</v>
      </c>
      <c r="H686" s="3"/>
      <c r="I686" s="36" t="s">
        <v>1</v>
      </c>
      <c r="J686" s="36" t="s">
        <v>464</v>
      </c>
      <c r="K686" s="36" t="str">
        <f t="shared" ca="1" si="10"/>
        <v>23927930-1622-556C-449E-3F67014A26F3</v>
      </c>
      <c r="L686" s="37"/>
      <c r="M686" s="37" t="s">
        <v>115</v>
      </c>
    </row>
    <row r="687" spans="1:13" ht="15" customHeight="1" x14ac:dyDescent="0.3">
      <c r="A687" s="3" t="s">
        <v>477</v>
      </c>
      <c r="B687" s="4" t="s">
        <v>113</v>
      </c>
      <c r="C687" s="9" t="s">
        <v>114</v>
      </c>
      <c r="D687" s="4" t="s">
        <v>458</v>
      </c>
      <c r="E687" s="4" t="s">
        <v>39</v>
      </c>
      <c r="F687" s="34" t="s">
        <v>362</v>
      </c>
      <c r="G687" s="35" t="s">
        <v>478</v>
      </c>
      <c r="H687" s="3"/>
      <c r="I687" s="36" t="s">
        <v>1</v>
      </c>
      <c r="J687" s="36" t="s">
        <v>464</v>
      </c>
      <c r="K687" s="36" t="str">
        <f t="shared" ca="1" si="10"/>
        <v>79E9BA50-2189-A9B2-C927-4A6A5E800784</v>
      </c>
      <c r="L687" s="37"/>
      <c r="M687" s="37" t="s">
        <v>115</v>
      </c>
    </row>
    <row r="688" spans="1:13" ht="15" customHeight="1" x14ac:dyDescent="0.3">
      <c r="A688" s="3" t="s">
        <v>477</v>
      </c>
      <c r="B688" s="4" t="s">
        <v>113</v>
      </c>
      <c r="C688" s="9" t="s">
        <v>114</v>
      </c>
      <c r="D688" s="4" t="s">
        <v>458</v>
      </c>
      <c r="E688" s="4" t="s">
        <v>39</v>
      </c>
      <c r="F688" s="34" t="s">
        <v>364</v>
      </c>
      <c r="G688" s="35" t="s">
        <v>478</v>
      </c>
      <c r="H688" s="3"/>
      <c r="I688" s="36" t="s">
        <v>1</v>
      </c>
      <c r="J688" s="36" t="s">
        <v>464</v>
      </c>
      <c r="K688" s="36" t="str">
        <f t="shared" ca="1" si="10"/>
        <v>82A49250-8FB4-FEDA-FEAF-79A1BEBDF568</v>
      </c>
      <c r="L688" s="37"/>
      <c r="M688" s="37" t="s">
        <v>115</v>
      </c>
    </row>
    <row r="689" spans="1:13" ht="15" customHeight="1" x14ac:dyDescent="0.3">
      <c r="A689" s="3" t="s">
        <v>477</v>
      </c>
      <c r="B689" s="4" t="s">
        <v>113</v>
      </c>
      <c r="C689" s="9" t="s">
        <v>114</v>
      </c>
      <c r="D689" s="4" t="s">
        <v>458</v>
      </c>
      <c r="E689" s="4" t="s">
        <v>39</v>
      </c>
      <c r="F689" s="34" t="s">
        <v>366</v>
      </c>
      <c r="G689" s="35" t="s">
        <v>478</v>
      </c>
      <c r="H689" s="3"/>
      <c r="I689" s="36" t="s">
        <v>1</v>
      </c>
      <c r="J689" s="36" t="s">
        <v>464</v>
      </c>
      <c r="K689" s="36" t="str">
        <f t="shared" ca="1" si="10"/>
        <v>A28D5476-3312-A2C3-F6B7-A9D74A7ACD2F</v>
      </c>
      <c r="L689" s="37"/>
      <c r="M689" s="37" t="s">
        <v>115</v>
      </c>
    </row>
    <row r="690" spans="1:13" ht="15" customHeight="1" x14ac:dyDescent="0.3">
      <c r="A690" s="3" t="s">
        <v>477</v>
      </c>
      <c r="B690" s="4" t="s">
        <v>113</v>
      </c>
      <c r="C690" s="9" t="s">
        <v>114</v>
      </c>
      <c r="D690" s="4" t="s">
        <v>458</v>
      </c>
      <c r="E690" s="4" t="s">
        <v>39</v>
      </c>
      <c r="F690" s="34" t="s">
        <v>368</v>
      </c>
      <c r="G690" s="35" t="s">
        <v>478</v>
      </c>
      <c r="H690" s="3"/>
      <c r="I690" s="36" t="s">
        <v>1</v>
      </c>
      <c r="J690" s="36" t="s">
        <v>464</v>
      </c>
      <c r="K690" s="36" t="str">
        <f t="shared" ca="1" si="10"/>
        <v>185BA35C-A573-61AA-9393-212914166DEC</v>
      </c>
      <c r="L690" s="37"/>
      <c r="M690" s="37" t="s">
        <v>115</v>
      </c>
    </row>
    <row r="691" spans="1:13" ht="15" customHeight="1" x14ac:dyDescent="0.3">
      <c r="A691" s="3" t="s">
        <v>477</v>
      </c>
      <c r="B691" s="4" t="s">
        <v>113</v>
      </c>
      <c r="C691" s="9" t="s">
        <v>114</v>
      </c>
      <c r="D691" s="4" t="s">
        <v>458</v>
      </c>
      <c r="E691" s="4" t="s">
        <v>39</v>
      </c>
      <c r="F691" s="34" t="s">
        <v>370</v>
      </c>
      <c r="G691" s="35" t="s">
        <v>478</v>
      </c>
      <c r="H691" s="3"/>
      <c r="I691" s="36" t="s">
        <v>1</v>
      </c>
      <c r="J691" s="36" t="s">
        <v>464</v>
      </c>
      <c r="K691" s="36" t="str">
        <f t="shared" ca="1" si="10"/>
        <v>3422F26D-3EAB-F85D-F6A5-778E8C77FB5A</v>
      </c>
      <c r="L691" s="37"/>
      <c r="M691" s="37" t="s">
        <v>115</v>
      </c>
    </row>
    <row r="692" spans="1:13" ht="15" customHeight="1" x14ac:dyDescent="0.3">
      <c r="A692" s="3" t="s">
        <v>477</v>
      </c>
      <c r="B692" s="4" t="s">
        <v>113</v>
      </c>
      <c r="C692" s="9" t="s">
        <v>114</v>
      </c>
      <c r="D692" s="4" t="s">
        <v>458</v>
      </c>
      <c r="E692" s="4" t="s">
        <v>39</v>
      </c>
      <c r="F692" s="34" t="s">
        <v>372</v>
      </c>
      <c r="G692" s="35" t="s">
        <v>478</v>
      </c>
      <c r="H692" s="3"/>
      <c r="I692" s="36" t="s">
        <v>1</v>
      </c>
      <c r="J692" s="36" t="s">
        <v>464</v>
      </c>
      <c r="K692" s="36" t="str">
        <f t="shared" ca="1" si="10"/>
        <v>F8D986F3-CB2D-02CC-7F35-3A7A5DEDC12C</v>
      </c>
      <c r="L692" s="37"/>
      <c r="M692" s="37" t="s">
        <v>115</v>
      </c>
    </row>
    <row r="693" spans="1:13" ht="15" customHeight="1" x14ac:dyDescent="0.3">
      <c r="A693" s="3" t="s">
        <v>477</v>
      </c>
      <c r="B693" s="4" t="s">
        <v>113</v>
      </c>
      <c r="C693" s="9" t="s">
        <v>114</v>
      </c>
      <c r="D693" s="4" t="s">
        <v>458</v>
      </c>
      <c r="E693" s="4" t="s">
        <v>39</v>
      </c>
      <c r="F693" s="34" t="s">
        <v>250</v>
      </c>
      <c r="G693" s="35" t="s">
        <v>478</v>
      </c>
      <c r="H693" s="3"/>
      <c r="I693" s="36" t="s">
        <v>1</v>
      </c>
      <c r="J693" s="36" t="s">
        <v>464</v>
      </c>
      <c r="K693" s="36" t="str">
        <f t="shared" ca="1" si="10"/>
        <v>3660916B-D3A1-B8EB-9C66-4B2B19D4C8CD</v>
      </c>
      <c r="L693" s="37"/>
      <c r="M693" s="37" t="s">
        <v>115</v>
      </c>
    </row>
    <row r="694" spans="1:13" ht="15" customHeight="1" x14ac:dyDescent="0.3">
      <c r="A694" s="3" t="s">
        <v>477</v>
      </c>
      <c r="B694" s="4" t="s">
        <v>113</v>
      </c>
      <c r="C694" s="9" t="s">
        <v>114</v>
      </c>
      <c r="D694" s="4" t="s">
        <v>458</v>
      </c>
      <c r="E694" s="4" t="s">
        <v>39</v>
      </c>
      <c r="F694" s="34" t="s">
        <v>375</v>
      </c>
      <c r="G694" s="35" t="s">
        <v>478</v>
      </c>
      <c r="H694" s="3"/>
      <c r="I694" s="36" t="s">
        <v>1</v>
      </c>
      <c r="J694" s="36" t="s">
        <v>464</v>
      </c>
      <c r="K694" s="36" t="str">
        <f t="shared" ca="1" si="10"/>
        <v>FBFCE9D8-A81F-65CF-F197-2E31B3282144</v>
      </c>
      <c r="L694" s="37"/>
      <c r="M694" s="37" t="s">
        <v>115</v>
      </c>
    </row>
    <row r="695" spans="1:13" ht="15" customHeight="1" x14ac:dyDescent="0.3">
      <c r="A695" s="3" t="s">
        <v>479</v>
      </c>
      <c r="B695" s="4" t="s">
        <v>113</v>
      </c>
      <c r="C695" s="9" t="s">
        <v>114</v>
      </c>
      <c r="D695" s="4" t="s">
        <v>458</v>
      </c>
      <c r="E695" s="4" t="s">
        <v>39</v>
      </c>
      <c r="F695" s="34" t="s">
        <v>251</v>
      </c>
      <c r="G695" s="35">
        <v>0.2153031</v>
      </c>
      <c r="H695" s="3" t="s">
        <v>466</v>
      </c>
      <c r="I695" s="36" t="s">
        <v>1</v>
      </c>
      <c r="J695" s="36" t="s">
        <v>467</v>
      </c>
      <c r="K695" s="36" t="str">
        <f t="shared" ca="1" si="10"/>
        <v>A82E33C3-3DE3-98FA-C3EA-35AAF5667C8B</v>
      </c>
      <c r="L695" s="37"/>
      <c r="M695" s="37" t="s">
        <v>115</v>
      </c>
    </row>
    <row r="696" spans="1:13" ht="15" customHeight="1" x14ac:dyDescent="0.3">
      <c r="A696" s="3" t="s">
        <v>479</v>
      </c>
      <c r="B696" s="4" t="s">
        <v>113</v>
      </c>
      <c r="C696" s="9" t="s">
        <v>114</v>
      </c>
      <c r="D696" s="4" t="s">
        <v>458</v>
      </c>
      <c r="E696" s="4" t="s">
        <v>39</v>
      </c>
      <c r="F696" s="34" t="s">
        <v>254</v>
      </c>
      <c r="G696" s="35">
        <v>0.2153031</v>
      </c>
      <c r="H696" s="3" t="s">
        <v>466</v>
      </c>
      <c r="I696" s="36" t="s">
        <v>1</v>
      </c>
      <c r="J696" s="36" t="s">
        <v>467</v>
      </c>
      <c r="K696" s="36" t="str">
        <f t="shared" ca="1" si="10"/>
        <v>D343003D-F175-1AA3-B6ED-50AB839EE0B0</v>
      </c>
      <c r="L696" s="37"/>
      <c r="M696" s="37" t="s">
        <v>115</v>
      </c>
    </row>
    <row r="697" spans="1:13" ht="15" customHeight="1" x14ac:dyDescent="0.3">
      <c r="A697" s="3" t="s">
        <v>479</v>
      </c>
      <c r="B697" s="4" t="s">
        <v>113</v>
      </c>
      <c r="C697" s="9" t="s">
        <v>114</v>
      </c>
      <c r="D697" s="4" t="s">
        <v>458</v>
      </c>
      <c r="E697" s="4" t="s">
        <v>39</v>
      </c>
      <c r="F697" s="34" t="s">
        <v>256</v>
      </c>
      <c r="G697" s="35">
        <v>0.2153031</v>
      </c>
      <c r="H697" s="3" t="s">
        <v>466</v>
      </c>
      <c r="I697" s="36" t="s">
        <v>1</v>
      </c>
      <c r="J697" s="36" t="s">
        <v>467</v>
      </c>
      <c r="K697" s="36" t="str">
        <f t="shared" ca="1" si="10"/>
        <v>204421AB-BD91-DB7F-8E88-AF7EED08006E</v>
      </c>
      <c r="L697" s="37"/>
      <c r="M697" s="37" t="s">
        <v>115</v>
      </c>
    </row>
    <row r="698" spans="1:13" ht="15" customHeight="1" x14ac:dyDescent="0.3">
      <c r="A698" s="3" t="s">
        <v>479</v>
      </c>
      <c r="B698" s="4" t="s">
        <v>113</v>
      </c>
      <c r="C698" s="9" t="s">
        <v>114</v>
      </c>
      <c r="D698" s="4" t="s">
        <v>458</v>
      </c>
      <c r="E698" s="4" t="s">
        <v>39</v>
      </c>
      <c r="F698" s="34" t="s">
        <v>258</v>
      </c>
      <c r="G698" s="35">
        <v>0.2153031</v>
      </c>
      <c r="H698" s="3" t="s">
        <v>466</v>
      </c>
      <c r="I698" s="36" t="s">
        <v>1</v>
      </c>
      <c r="J698" s="36" t="s">
        <v>467</v>
      </c>
      <c r="K698" s="36" t="str">
        <f t="shared" ca="1" si="10"/>
        <v>E3B86946-17D2-63AC-9007-FFFF18EDFDF3</v>
      </c>
      <c r="L698" s="37"/>
      <c r="M698" s="37" t="s">
        <v>115</v>
      </c>
    </row>
    <row r="699" spans="1:13" ht="15" customHeight="1" x14ac:dyDescent="0.3">
      <c r="A699" s="3" t="s">
        <v>479</v>
      </c>
      <c r="B699" s="4" t="s">
        <v>113</v>
      </c>
      <c r="C699" s="9" t="s">
        <v>114</v>
      </c>
      <c r="D699" s="4" t="s">
        <v>458</v>
      </c>
      <c r="E699" s="4" t="s">
        <v>39</v>
      </c>
      <c r="F699" s="34" t="s">
        <v>260</v>
      </c>
      <c r="G699" s="35">
        <v>0.2153031</v>
      </c>
      <c r="H699" s="3" t="s">
        <v>466</v>
      </c>
      <c r="I699" s="36" t="s">
        <v>1</v>
      </c>
      <c r="J699" s="36" t="s">
        <v>467</v>
      </c>
      <c r="K699" s="36" t="str">
        <f t="shared" ca="1" si="10"/>
        <v>46E4D3CB-7FB2-E2AA-323B-C4DAF1B72846</v>
      </c>
      <c r="L699" s="37"/>
      <c r="M699" s="37" t="s">
        <v>115</v>
      </c>
    </row>
    <row r="700" spans="1:13" ht="15" customHeight="1" x14ac:dyDescent="0.3">
      <c r="A700" s="3" t="s">
        <v>479</v>
      </c>
      <c r="B700" s="4" t="s">
        <v>113</v>
      </c>
      <c r="C700" s="9" t="s">
        <v>114</v>
      </c>
      <c r="D700" s="4" t="s">
        <v>458</v>
      </c>
      <c r="E700" s="4" t="s">
        <v>39</v>
      </c>
      <c r="F700" s="34" t="s">
        <v>262</v>
      </c>
      <c r="G700" s="35">
        <v>0.2153031</v>
      </c>
      <c r="H700" s="3" t="s">
        <v>466</v>
      </c>
      <c r="I700" s="36" t="s">
        <v>1</v>
      </c>
      <c r="J700" s="36" t="s">
        <v>467</v>
      </c>
      <c r="K700" s="36" t="str">
        <f t="shared" ca="1" si="10"/>
        <v>D21AF71B-125E-7F9A-22D5-56C950DA5459</v>
      </c>
      <c r="L700" s="37"/>
      <c r="M700" s="37" t="s">
        <v>115</v>
      </c>
    </row>
    <row r="701" spans="1:13" ht="15" customHeight="1" x14ac:dyDescent="0.3">
      <c r="A701" s="3" t="s">
        <v>479</v>
      </c>
      <c r="B701" s="4" t="s">
        <v>113</v>
      </c>
      <c r="C701" s="9" t="s">
        <v>114</v>
      </c>
      <c r="D701" s="4" t="s">
        <v>458</v>
      </c>
      <c r="E701" s="4" t="s">
        <v>39</v>
      </c>
      <c r="F701" s="34" t="s">
        <v>264</v>
      </c>
      <c r="G701" s="35">
        <v>0.2153031</v>
      </c>
      <c r="H701" s="3" t="s">
        <v>466</v>
      </c>
      <c r="I701" s="36" t="s">
        <v>1</v>
      </c>
      <c r="J701" s="36" t="s">
        <v>467</v>
      </c>
      <c r="K701" s="36" t="str">
        <f t="shared" ca="1" si="10"/>
        <v>18CC85CB-58EA-8688-F3A2-8210AC506A14</v>
      </c>
      <c r="L701" s="37"/>
      <c r="M701" s="37" t="s">
        <v>115</v>
      </c>
    </row>
    <row r="702" spans="1:13" ht="15" customHeight="1" x14ac:dyDescent="0.3">
      <c r="A702" s="3" t="s">
        <v>479</v>
      </c>
      <c r="B702" s="4" t="s">
        <v>113</v>
      </c>
      <c r="C702" s="9" t="s">
        <v>114</v>
      </c>
      <c r="D702" s="4" t="s">
        <v>458</v>
      </c>
      <c r="E702" s="4" t="s">
        <v>39</v>
      </c>
      <c r="F702" s="34" t="s">
        <v>266</v>
      </c>
      <c r="G702" s="35">
        <v>0.2153031</v>
      </c>
      <c r="H702" s="3" t="s">
        <v>466</v>
      </c>
      <c r="I702" s="36" t="s">
        <v>1</v>
      </c>
      <c r="J702" s="36" t="s">
        <v>467</v>
      </c>
      <c r="K702" s="36" t="str">
        <f t="shared" ca="1" si="10"/>
        <v>077BA6BD-DC84-067A-8E3F-98FA3237A1BD</v>
      </c>
      <c r="L702" s="37"/>
      <c r="M702" s="37" t="s">
        <v>115</v>
      </c>
    </row>
    <row r="703" spans="1:13" ht="15" customHeight="1" x14ac:dyDescent="0.3">
      <c r="A703" s="3" t="s">
        <v>479</v>
      </c>
      <c r="B703" s="4" t="s">
        <v>113</v>
      </c>
      <c r="C703" s="9" t="s">
        <v>114</v>
      </c>
      <c r="D703" s="4" t="s">
        <v>458</v>
      </c>
      <c r="E703" s="4" t="s">
        <v>39</v>
      </c>
      <c r="F703" s="34" t="s">
        <v>268</v>
      </c>
      <c r="G703" s="35">
        <v>0.2153031</v>
      </c>
      <c r="H703" s="3" t="s">
        <v>466</v>
      </c>
      <c r="I703" s="36" t="s">
        <v>1</v>
      </c>
      <c r="J703" s="36" t="s">
        <v>467</v>
      </c>
      <c r="K703" s="36" t="str">
        <f t="shared" ca="1" si="10"/>
        <v>27C3A548-935E-BF39-FA17-B93D9D88074E</v>
      </c>
      <c r="L703" s="37"/>
      <c r="M703" s="37" t="s">
        <v>115</v>
      </c>
    </row>
    <row r="704" spans="1:13" ht="15" customHeight="1" x14ac:dyDescent="0.3">
      <c r="A704" s="3" t="s">
        <v>479</v>
      </c>
      <c r="B704" s="4" t="s">
        <v>113</v>
      </c>
      <c r="C704" s="9" t="s">
        <v>114</v>
      </c>
      <c r="D704" s="4" t="s">
        <v>458</v>
      </c>
      <c r="E704" s="4" t="s">
        <v>39</v>
      </c>
      <c r="F704" s="34" t="s">
        <v>270</v>
      </c>
      <c r="G704" s="35">
        <v>0.2153031</v>
      </c>
      <c r="H704" s="3" t="s">
        <v>466</v>
      </c>
      <c r="I704" s="36" t="s">
        <v>1</v>
      </c>
      <c r="J704" s="36" t="s">
        <v>467</v>
      </c>
      <c r="K704" s="36" t="str">
        <f t="shared" ca="1" si="10"/>
        <v>C110C99A-8DF4-9094-AEF1-5C7BE23518A2</v>
      </c>
      <c r="L704" s="37"/>
      <c r="M704" s="37" t="s">
        <v>115</v>
      </c>
    </row>
    <row r="705" spans="1:13" ht="15" customHeight="1" x14ac:dyDescent="0.3">
      <c r="A705" s="3" t="s">
        <v>479</v>
      </c>
      <c r="B705" s="4" t="s">
        <v>113</v>
      </c>
      <c r="C705" s="9" t="s">
        <v>114</v>
      </c>
      <c r="D705" s="4" t="s">
        <v>458</v>
      </c>
      <c r="E705" s="4" t="s">
        <v>39</v>
      </c>
      <c r="F705" s="34" t="s">
        <v>272</v>
      </c>
      <c r="G705" s="35">
        <v>0.2153031</v>
      </c>
      <c r="H705" s="3" t="s">
        <v>466</v>
      </c>
      <c r="I705" s="36" t="s">
        <v>1</v>
      </c>
      <c r="J705" s="36" t="s">
        <v>467</v>
      </c>
      <c r="K705" s="36" t="str">
        <f t="shared" ca="1" si="10"/>
        <v>2007C3BD-CCD1-CACF-FF3E-FB4D68678CDA</v>
      </c>
      <c r="L705" s="37"/>
      <c r="M705" s="37" t="s">
        <v>115</v>
      </c>
    </row>
    <row r="706" spans="1:13" ht="15" customHeight="1" x14ac:dyDescent="0.3">
      <c r="A706" s="3" t="s">
        <v>479</v>
      </c>
      <c r="B706" s="4" t="s">
        <v>113</v>
      </c>
      <c r="C706" s="9" t="s">
        <v>114</v>
      </c>
      <c r="D706" s="4" t="s">
        <v>458</v>
      </c>
      <c r="E706" s="4" t="s">
        <v>39</v>
      </c>
      <c r="F706" s="34" t="s">
        <v>274</v>
      </c>
      <c r="G706" s="35">
        <v>0.2153031</v>
      </c>
      <c r="H706" s="3" t="s">
        <v>466</v>
      </c>
      <c r="I706" s="36" t="s">
        <v>1</v>
      </c>
      <c r="J706" s="36" t="s">
        <v>467</v>
      </c>
      <c r="K706" s="36" t="str">
        <f t="shared" ref="K706:K769" ca="1" si="11">_GuidQuasiHexGenerator</f>
        <v>C43F5666-55D4-1FB2-C685-3466F8B29C7A</v>
      </c>
      <c r="L706" s="37"/>
      <c r="M706" s="37" t="s">
        <v>115</v>
      </c>
    </row>
    <row r="707" spans="1:13" ht="15" customHeight="1" x14ac:dyDescent="0.3">
      <c r="A707" s="3" t="s">
        <v>479</v>
      </c>
      <c r="B707" s="4" t="s">
        <v>113</v>
      </c>
      <c r="C707" s="9" t="s">
        <v>114</v>
      </c>
      <c r="D707" s="4" t="s">
        <v>458</v>
      </c>
      <c r="E707" s="4" t="s">
        <v>39</v>
      </c>
      <c r="F707" s="34" t="s">
        <v>276</v>
      </c>
      <c r="G707" s="35">
        <v>0.2153031</v>
      </c>
      <c r="H707" s="3" t="s">
        <v>466</v>
      </c>
      <c r="I707" s="36" t="s">
        <v>1</v>
      </c>
      <c r="J707" s="36" t="s">
        <v>467</v>
      </c>
      <c r="K707" s="36" t="str">
        <f t="shared" ca="1" si="11"/>
        <v>6D63F5CB-0CA3-4129-4E09-E3842CE0B5B2</v>
      </c>
      <c r="L707" s="37"/>
      <c r="M707" s="37" t="s">
        <v>115</v>
      </c>
    </row>
    <row r="708" spans="1:13" ht="15" customHeight="1" x14ac:dyDescent="0.3">
      <c r="A708" s="3" t="s">
        <v>479</v>
      </c>
      <c r="B708" s="4" t="s">
        <v>113</v>
      </c>
      <c r="C708" s="9" t="s">
        <v>114</v>
      </c>
      <c r="D708" s="4" t="s">
        <v>458</v>
      </c>
      <c r="E708" s="4" t="s">
        <v>39</v>
      </c>
      <c r="F708" s="34" t="s">
        <v>278</v>
      </c>
      <c r="G708" s="35">
        <v>0.2153031</v>
      </c>
      <c r="H708" s="3" t="s">
        <v>466</v>
      </c>
      <c r="I708" s="36" t="s">
        <v>1</v>
      </c>
      <c r="J708" s="36" t="s">
        <v>467</v>
      </c>
      <c r="K708" s="36" t="str">
        <f t="shared" ca="1" si="11"/>
        <v>9116AE9F-446F-3A7D-9CDD-F4E6695ACF0C</v>
      </c>
      <c r="L708" s="37"/>
      <c r="M708" s="37" t="s">
        <v>115</v>
      </c>
    </row>
    <row r="709" spans="1:13" ht="15" customHeight="1" x14ac:dyDescent="0.3">
      <c r="A709" s="3" t="s">
        <v>479</v>
      </c>
      <c r="B709" s="4" t="s">
        <v>113</v>
      </c>
      <c r="C709" s="9" t="s">
        <v>114</v>
      </c>
      <c r="D709" s="4" t="s">
        <v>458</v>
      </c>
      <c r="E709" s="4" t="s">
        <v>39</v>
      </c>
      <c r="F709" s="34" t="s">
        <v>280</v>
      </c>
      <c r="G709" s="35">
        <v>0.2153031</v>
      </c>
      <c r="H709" s="3" t="s">
        <v>466</v>
      </c>
      <c r="I709" s="36" t="s">
        <v>1</v>
      </c>
      <c r="J709" s="36" t="s">
        <v>467</v>
      </c>
      <c r="K709" s="36" t="str">
        <f t="shared" ca="1" si="11"/>
        <v>28B3638E-F139-94A9-6496-FFA6979A993B</v>
      </c>
      <c r="L709" s="37"/>
      <c r="M709" s="37" t="s">
        <v>115</v>
      </c>
    </row>
    <row r="710" spans="1:13" ht="15" customHeight="1" x14ac:dyDescent="0.3">
      <c r="A710" s="3" t="s">
        <v>479</v>
      </c>
      <c r="B710" s="4" t="s">
        <v>113</v>
      </c>
      <c r="C710" s="9" t="s">
        <v>114</v>
      </c>
      <c r="D710" s="4" t="s">
        <v>458</v>
      </c>
      <c r="E710" s="4" t="s">
        <v>39</v>
      </c>
      <c r="F710" s="34" t="s">
        <v>282</v>
      </c>
      <c r="G710" s="35">
        <v>0.2153031</v>
      </c>
      <c r="H710" s="3" t="s">
        <v>466</v>
      </c>
      <c r="I710" s="36" t="s">
        <v>1</v>
      </c>
      <c r="J710" s="36" t="s">
        <v>467</v>
      </c>
      <c r="K710" s="36" t="str">
        <f t="shared" ca="1" si="11"/>
        <v>5F0E0031-8695-D5BB-47CD-E1C9C1B25F2B</v>
      </c>
      <c r="L710" s="37"/>
      <c r="M710" s="37" t="s">
        <v>115</v>
      </c>
    </row>
    <row r="711" spans="1:13" ht="15" customHeight="1" x14ac:dyDescent="0.3">
      <c r="A711" s="3" t="s">
        <v>479</v>
      </c>
      <c r="B711" s="4" t="s">
        <v>113</v>
      </c>
      <c r="C711" s="9" t="s">
        <v>114</v>
      </c>
      <c r="D711" s="4" t="s">
        <v>458</v>
      </c>
      <c r="E711" s="4" t="s">
        <v>39</v>
      </c>
      <c r="F711" s="34" t="s">
        <v>284</v>
      </c>
      <c r="G711" s="35">
        <v>0.2153031</v>
      </c>
      <c r="H711" s="3" t="s">
        <v>466</v>
      </c>
      <c r="I711" s="36" t="s">
        <v>1</v>
      </c>
      <c r="J711" s="36" t="s">
        <v>467</v>
      </c>
      <c r="K711" s="36" t="str">
        <f t="shared" ca="1" si="11"/>
        <v>ED3F849A-EB64-0A87-43CF-3BBF688C9969</v>
      </c>
      <c r="L711" s="37"/>
      <c r="M711" s="37" t="s">
        <v>115</v>
      </c>
    </row>
    <row r="712" spans="1:13" ht="15" customHeight="1" x14ac:dyDescent="0.3">
      <c r="A712" s="3" t="s">
        <v>479</v>
      </c>
      <c r="B712" s="4" t="s">
        <v>113</v>
      </c>
      <c r="C712" s="9" t="s">
        <v>114</v>
      </c>
      <c r="D712" s="4" t="s">
        <v>458</v>
      </c>
      <c r="E712" s="4" t="s">
        <v>39</v>
      </c>
      <c r="F712" s="34" t="s">
        <v>286</v>
      </c>
      <c r="G712" s="35">
        <v>0.2153031</v>
      </c>
      <c r="H712" s="3" t="s">
        <v>466</v>
      </c>
      <c r="I712" s="36" t="s">
        <v>1</v>
      </c>
      <c r="J712" s="36" t="s">
        <v>467</v>
      </c>
      <c r="K712" s="36" t="str">
        <f t="shared" ca="1" si="11"/>
        <v>94122AA6-8265-18AE-2105-70330AE4B42F</v>
      </c>
      <c r="L712" s="37"/>
      <c r="M712" s="37" t="s">
        <v>115</v>
      </c>
    </row>
    <row r="713" spans="1:13" ht="15" customHeight="1" x14ac:dyDescent="0.3">
      <c r="A713" s="3" t="s">
        <v>479</v>
      </c>
      <c r="B713" s="4" t="s">
        <v>113</v>
      </c>
      <c r="C713" s="9" t="s">
        <v>114</v>
      </c>
      <c r="D713" s="4" t="s">
        <v>458</v>
      </c>
      <c r="E713" s="4" t="s">
        <v>39</v>
      </c>
      <c r="F713" s="34" t="s">
        <v>288</v>
      </c>
      <c r="G713" s="35">
        <v>0.2153031</v>
      </c>
      <c r="H713" s="3" t="s">
        <v>466</v>
      </c>
      <c r="I713" s="36" t="s">
        <v>1</v>
      </c>
      <c r="J713" s="36" t="s">
        <v>467</v>
      </c>
      <c r="K713" s="36" t="str">
        <f t="shared" ca="1" si="11"/>
        <v>4E098501-2531-BE5B-4E78-5A86225E26F9</v>
      </c>
      <c r="L713" s="37"/>
      <c r="M713" s="37" t="s">
        <v>115</v>
      </c>
    </row>
    <row r="714" spans="1:13" ht="15" customHeight="1" x14ac:dyDescent="0.3">
      <c r="A714" s="3" t="s">
        <v>479</v>
      </c>
      <c r="B714" s="4" t="s">
        <v>113</v>
      </c>
      <c r="C714" s="9" t="s">
        <v>114</v>
      </c>
      <c r="D714" s="4" t="s">
        <v>458</v>
      </c>
      <c r="E714" s="4" t="s">
        <v>39</v>
      </c>
      <c r="F714" s="34" t="s">
        <v>290</v>
      </c>
      <c r="G714" s="35">
        <v>0.2153031</v>
      </c>
      <c r="H714" s="3" t="s">
        <v>466</v>
      </c>
      <c r="I714" s="36" t="s">
        <v>1</v>
      </c>
      <c r="J714" s="36" t="s">
        <v>467</v>
      </c>
      <c r="K714" s="36" t="str">
        <f t="shared" ca="1" si="11"/>
        <v>BEC7A66C-5329-78B2-4539-5A5EC7F65466</v>
      </c>
      <c r="L714" s="37"/>
      <c r="M714" s="37" t="s">
        <v>115</v>
      </c>
    </row>
    <row r="715" spans="1:13" ht="15" customHeight="1" x14ac:dyDescent="0.3">
      <c r="A715" s="3" t="s">
        <v>479</v>
      </c>
      <c r="B715" s="4" t="s">
        <v>113</v>
      </c>
      <c r="C715" s="9" t="s">
        <v>114</v>
      </c>
      <c r="D715" s="4" t="s">
        <v>458</v>
      </c>
      <c r="E715" s="4" t="s">
        <v>39</v>
      </c>
      <c r="F715" s="34" t="s">
        <v>292</v>
      </c>
      <c r="G715" s="35">
        <v>0.2153031</v>
      </c>
      <c r="H715" s="3" t="s">
        <v>466</v>
      </c>
      <c r="I715" s="36" t="s">
        <v>1</v>
      </c>
      <c r="J715" s="36" t="s">
        <v>467</v>
      </c>
      <c r="K715" s="36" t="str">
        <f t="shared" ca="1" si="11"/>
        <v>E410411F-AF83-3959-7118-00BDDB4E881A</v>
      </c>
      <c r="L715" s="37"/>
      <c r="M715" s="37" t="s">
        <v>115</v>
      </c>
    </row>
    <row r="716" spans="1:13" ht="15" customHeight="1" x14ac:dyDescent="0.3">
      <c r="A716" s="3" t="s">
        <v>479</v>
      </c>
      <c r="B716" s="4" t="s">
        <v>113</v>
      </c>
      <c r="C716" s="9" t="s">
        <v>114</v>
      </c>
      <c r="D716" s="4" t="s">
        <v>458</v>
      </c>
      <c r="E716" s="4" t="s">
        <v>39</v>
      </c>
      <c r="F716" s="34" t="s">
        <v>294</v>
      </c>
      <c r="G716" s="35">
        <v>0.2153031</v>
      </c>
      <c r="H716" s="3" t="s">
        <v>466</v>
      </c>
      <c r="I716" s="36" t="s">
        <v>1</v>
      </c>
      <c r="J716" s="36" t="s">
        <v>467</v>
      </c>
      <c r="K716" s="36" t="str">
        <f t="shared" ca="1" si="11"/>
        <v>5231F44B-C5DC-107D-D846-96313C679E2F</v>
      </c>
      <c r="L716" s="37"/>
      <c r="M716" s="37" t="s">
        <v>115</v>
      </c>
    </row>
    <row r="717" spans="1:13" ht="15" customHeight="1" x14ac:dyDescent="0.3">
      <c r="A717" s="3" t="s">
        <v>479</v>
      </c>
      <c r="B717" s="4" t="s">
        <v>113</v>
      </c>
      <c r="C717" s="9" t="s">
        <v>114</v>
      </c>
      <c r="D717" s="4" t="s">
        <v>458</v>
      </c>
      <c r="E717" s="4" t="s">
        <v>39</v>
      </c>
      <c r="F717" s="34" t="s">
        <v>296</v>
      </c>
      <c r="G717" s="35">
        <v>0.2153031</v>
      </c>
      <c r="H717" s="3" t="s">
        <v>466</v>
      </c>
      <c r="I717" s="36" t="s">
        <v>1</v>
      </c>
      <c r="J717" s="36" t="s">
        <v>467</v>
      </c>
      <c r="K717" s="36" t="str">
        <f t="shared" ca="1" si="11"/>
        <v>1A04AE66-6F04-5C57-64E7-41448822FEF3</v>
      </c>
      <c r="L717" s="37"/>
      <c r="M717" s="37" t="s">
        <v>115</v>
      </c>
    </row>
    <row r="718" spans="1:13" ht="15" customHeight="1" x14ac:dyDescent="0.3">
      <c r="A718" s="3" t="s">
        <v>479</v>
      </c>
      <c r="B718" s="4" t="s">
        <v>113</v>
      </c>
      <c r="C718" s="9" t="s">
        <v>114</v>
      </c>
      <c r="D718" s="4" t="s">
        <v>458</v>
      </c>
      <c r="E718" s="4" t="s">
        <v>39</v>
      </c>
      <c r="F718" s="34" t="s">
        <v>298</v>
      </c>
      <c r="G718" s="35">
        <v>0.2153031</v>
      </c>
      <c r="H718" s="3" t="s">
        <v>466</v>
      </c>
      <c r="I718" s="36" t="s">
        <v>1</v>
      </c>
      <c r="J718" s="36" t="s">
        <v>467</v>
      </c>
      <c r="K718" s="36" t="str">
        <f t="shared" ca="1" si="11"/>
        <v>F611FBCA-5831-1373-6DA5-167757C3EB63</v>
      </c>
      <c r="L718" s="37"/>
      <c r="M718" s="37" t="s">
        <v>115</v>
      </c>
    </row>
    <row r="719" spans="1:13" ht="15" customHeight="1" x14ac:dyDescent="0.3">
      <c r="A719" s="3" t="s">
        <v>479</v>
      </c>
      <c r="B719" s="4" t="s">
        <v>113</v>
      </c>
      <c r="C719" s="9" t="s">
        <v>114</v>
      </c>
      <c r="D719" s="4" t="s">
        <v>458</v>
      </c>
      <c r="E719" s="4" t="s">
        <v>39</v>
      </c>
      <c r="F719" s="34" t="s">
        <v>300</v>
      </c>
      <c r="G719" s="35">
        <v>0.2153031</v>
      </c>
      <c r="H719" s="3" t="s">
        <v>466</v>
      </c>
      <c r="I719" s="36" t="s">
        <v>1</v>
      </c>
      <c r="J719" s="36" t="s">
        <v>467</v>
      </c>
      <c r="K719" s="36" t="str">
        <f t="shared" ca="1" si="11"/>
        <v>F20D11A3-8494-AA2F-DAC2-3D2520C00B87</v>
      </c>
      <c r="L719" s="37"/>
      <c r="M719" s="37" t="s">
        <v>115</v>
      </c>
    </row>
    <row r="720" spans="1:13" ht="15" customHeight="1" x14ac:dyDescent="0.3">
      <c r="A720" s="3" t="s">
        <v>479</v>
      </c>
      <c r="B720" s="4" t="s">
        <v>113</v>
      </c>
      <c r="C720" s="9" t="s">
        <v>114</v>
      </c>
      <c r="D720" s="4" t="s">
        <v>458</v>
      </c>
      <c r="E720" s="4" t="s">
        <v>39</v>
      </c>
      <c r="F720" s="34" t="s">
        <v>302</v>
      </c>
      <c r="G720" s="35">
        <v>0.2153031</v>
      </c>
      <c r="H720" s="3" t="s">
        <v>466</v>
      </c>
      <c r="I720" s="36" t="s">
        <v>1</v>
      </c>
      <c r="J720" s="36" t="s">
        <v>467</v>
      </c>
      <c r="K720" s="36" t="str">
        <f t="shared" ca="1" si="11"/>
        <v>8F3DA7F2-80C0-50AD-61F1-03710AD3F62E</v>
      </c>
      <c r="L720" s="37"/>
      <c r="M720" s="37" t="s">
        <v>115</v>
      </c>
    </row>
    <row r="721" spans="1:13" ht="15" customHeight="1" x14ac:dyDescent="0.3">
      <c r="A721" s="3" t="s">
        <v>479</v>
      </c>
      <c r="B721" s="4" t="s">
        <v>113</v>
      </c>
      <c r="C721" s="9" t="s">
        <v>114</v>
      </c>
      <c r="D721" s="4" t="s">
        <v>458</v>
      </c>
      <c r="E721" s="4" t="s">
        <v>39</v>
      </c>
      <c r="F721" s="34" t="s">
        <v>304</v>
      </c>
      <c r="G721" s="35">
        <v>0.2153031</v>
      </c>
      <c r="H721" s="3" t="s">
        <v>466</v>
      </c>
      <c r="I721" s="36" t="s">
        <v>1</v>
      </c>
      <c r="J721" s="36" t="s">
        <v>467</v>
      </c>
      <c r="K721" s="36" t="str">
        <f t="shared" ca="1" si="11"/>
        <v>96075024-EAC7-B6EC-EFB8-8952FB5F69A5</v>
      </c>
      <c r="L721" s="37"/>
      <c r="M721" s="37" t="s">
        <v>115</v>
      </c>
    </row>
    <row r="722" spans="1:13" ht="15" customHeight="1" x14ac:dyDescent="0.3">
      <c r="A722" s="3" t="s">
        <v>479</v>
      </c>
      <c r="B722" s="4" t="s">
        <v>113</v>
      </c>
      <c r="C722" s="9" t="s">
        <v>114</v>
      </c>
      <c r="D722" s="4" t="s">
        <v>458</v>
      </c>
      <c r="E722" s="4" t="s">
        <v>39</v>
      </c>
      <c r="F722" s="34" t="s">
        <v>306</v>
      </c>
      <c r="G722" s="35">
        <v>0.2153031</v>
      </c>
      <c r="H722" s="3" t="s">
        <v>466</v>
      </c>
      <c r="I722" s="36" t="s">
        <v>1</v>
      </c>
      <c r="J722" s="36" t="s">
        <v>467</v>
      </c>
      <c r="K722" s="36" t="str">
        <f t="shared" ca="1" si="11"/>
        <v>9EBEC390-DD3F-E2C2-0BEA-F262A97AB081</v>
      </c>
      <c r="L722" s="37"/>
      <c r="M722" s="37" t="s">
        <v>115</v>
      </c>
    </row>
    <row r="723" spans="1:13" ht="15" customHeight="1" x14ac:dyDescent="0.3">
      <c r="A723" s="3" t="s">
        <v>479</v>
      </c>
      <c r="B723" s="4" t="s">
        <v>113</v>
      </c>
      <c r="C723" s="9" t="s">
        <v>114</v>
      </c>
      <c r="D723" s="4" t="s">
        <v>458</v>
      </c>
      <c r="E723" s="4" t="s">
        <v>39</v>
      </c>
      <c r="F723" s="34" t="s">
        <v>308</v>
      </c>
      <c r="G723" s="35">
        <v>0.2153031</v>
      </c>
      <c r="H723" s="3" t="s">
        <v>466</v>
      </c>
      <c r="I723" s="36" t="s">
        <v>1</v>
      </c>
      <c r="J723" s="36" t="s">
        <v>467</v>
      </c>
      <c r="K723" s="36" t="str">
        <f t="shared" ca="1" si="11"/>
        <v>CBC3386A-933D-0A37-982C-D9DA80B8CD16</v>
      </c>
      <c r="L723" s="37"/>
      <c r="M723" s="37" t="s">
        <v>115</v>
      </c>
    </row>
    <row r="724" spans="1:13" ht="15" customHeight="1" x14ac:dyDescent="0.3">
      <c r="A724" s="3" t="s">
        <v>479</v>
      </c>
      <c r="B724" s="4" t="s">
        <v>113</v>
      </c>
      <c r="C724" s="9" t="s">
        <v>114</v>
      </c>
      <c r="D724" s="4" t="s">
        <v>458</v>
      </c>
      <c r="E724" s="4" t="s">
        <v>39</v>
      </c>
      <c r="F724" s="34" t="s">
        <v>310</v>
      </c>
      <c r="G724" s="35">
        <v>0.2153031</v>
      </c>
      <c r="H724" s="3" t="s">
        <v>466</v>
      </c>
      <c r="I724" s="36" t="s">
        <v>1</v>
      </c>
      <c r="J724" s="36" t="s">
        <v>467</v>
      </c>
      <c r="K724" s="36" t="str">
        <f t="shared" ca="1" si="11"/>
        <v>F01BB3DA-708D-DC08-BF9D-79838AEAF421</v>
      </c>
      <c r="L724" s="37"/>
      <c r="M724" s="37" t="s">
        <v>115</v>
      </c>
    </row>
    <row r="725" spans="1:13" ht="15" customHeight="1" x14ac:dyDescent="0.3">
      <c r="A725" s="3" t="s">
        <v>479</v>
      </c>
      <c r="B725" s="4" t="s">
        <v>113</v>
      </c>
      <c r="C725" s="9" t="s">
        <v>114</v>
      </c>
      <c r="D725" s="4" t="s">
        <v>458</v>
      </c>
      <c r="E725" s="4" t="s">
        <v>39</v>
      </c>
      <c r="F725" s="34" t="s">
        <v>312</v>
      </c>
      <c r="G725" s="35">
        <v>0.2153031</v>
      </c>
      <c r="H725" s="3" t="s">
        <v>466</v>
      </c>
      <c r="I725" s="36" t="s">
        <v>1</v>
      </c>
      <c r="J725" s="36" t="s">
        <v>467</v>
      </c>
      <c r="K725" s="36" t="str">
        <f t="shared" ca="1" si="11"/>
        <v>30CF2127-42BC-F050-408E-13A07470222C</v>
      </c>
      <c r="L725" s="37"/>
      <c r="M725" s="37" t="s">
        <v>115</v>
      </c>
    </row>
    <row r="726" spans="1:13" ht="15" customHeight="1" x14ac:dyDescent="0.3">
      <c r="A726" s="3" t="s">
        <v>479</v>
      </c>
      <c r="B726" s="4" t="s">
        <v>113</v>
      </c>
      <c r="C726" s="9" t="s">
        <v>114</v>
      </c>
      <c r="D726" s="4" t="s">
        <v>458</v>
      </c>
      <c r="E726" s="4" t="s">
        <v>39</v>
      </c>
      <c r="F726" s="34" t="s">
        <v>314</v>
      </c>
      <c r="G726" s="35">
        <v>0.2153031</v>
      </c>
      <c r="H726" s="3" t="s">
        <v>466</v>
      </c>
      <c r="I726" s="36" t="s">
        <v>1</v>
      </c>
      <c r="J726" s="36" t="s">
        <v>467</v>
      </c>
      <c r="K726" s="36" t="str">
        <f t="shared" ca="1" si="11"/>
        <v>E43B6C63-2353-6FAA-387F-CB3857E0D873</v>
      </c>
      <c r="L726" s="37"/>
      <c r="M726" s="37" t="s">
        <v>115</v>
      </c>
    </row>
    <row r="727" spans="1:13" ht="15" customHeight="1" x14ac:dyDescent="0.3">
      <c r="A727" s="3" t="s">
        <v>479</v>
      </c>
      <c r="B727" s="4" t="s">
        <v>113</v>
      </c>
      <c r="C727" s="9" t="s">
        <v>114</v>
      </c>
      <c r="D727" s="4" t="s">
        <v>458</v>
      </c>
      <c r="E727" s="4" t="s">
        <v>39</v>
      </c>
      <c r="F727" s="34" t="s">
        <v>316</v>
      </c>
      <c r="G727" s="35">
        <v>0.2153031</v>
      </c>
      <c r="H727" s="3" t="s">
        <v>466</v>
      </c>
      <c r="I727" s="36" t="s">
        <v>1</v>
      </c>
      <c r="J727" s="36" t="s">
        <v>467</v>
      </c>
      <c r="K727" s="36" t="str">
        <f t="shared" ca="1" si="11"/>
        <v>C6535879-48FC-B154-6A7D-69E96FAA1E3C</v>
      </c>
      <c r="L727" s="37"/>
      <c r="M727" s="37" t="s">
        <v>115</v>
      </c>
    </row>
    <row r="728" spans="1:13" ht="15" customHeight="1" x14ac:dyDescent="0.3">
      <c r="A728" s="3" t="s">
        <v>479</v>
      </c>
      <c r="B728" s="4" t="s">
        <v>113</v>
      </c>
      <c r="C728" s="9" t="s">
        <v>114</v>
      </c>
      <c r="D728" s="4" t="s">
        <v>458</v>
      </c>
      <c r="E728" s="4" t="s">
        <v>39</v>
      </c>
      <c r="F728" s="34" t="s">
        <v>318</v>
      </c>
      <c r="G728" s="35">
        <v>0.2153031</v>
      </c>
      <c r="H728" s="3" t="s">
        <v>466</v>
      </c>
      <c r="I728" s="36" t="s">
        <v>1</v>
      </c>
      <c r="J728" s="36" t="s">
        <v>467</v>
      </c>
      <c r="K728" s="36" t="str">
        <f t="shared" ca="1" si="11"/>
        <v>F79B0960-9C8C-9803-A690-9249016D0C23</v>
      </c>
      <c r="L728" s="37"/>
      <c r="M728" s="37" t="s">
        <v>115</v>
      </c>
    </row>
    <row r="729" spans="1:13" ht="15" customHeight="1" x14ac:dyDescent="0.3">
      <c r="A729" s="3" t="s">
        <v>479</v>
      </c>
      <c r="B729" s="4" t="s">
        <v>113</v>
      </c>
      <c r="C729" s="9" t="s">
        <v>114</v>
      </c>
      <c r="D729" s="4" t="s">
        <v>458</v>
      </c>
      <c r="E729" s="4" t="s">
        <v>39</v>
      </c>
      <c r="F729" s="34" t="s">
        <v>320</v>
      </c>
      <c r="G729" s="35">
        <v>0.2153031</v>
      </c>
      <c r="H729" s="3" t="s">
        <v>466</v>
      </c>
      <c r="I729" s="36" t="s">
        <v>1</v>
      </c>
      <c r="J729" s="36" t="s">
        <v>467</v>
      </c>
      <c r="K729" s="36" t="str">
        <f t="shared" ca="1" si="11"/>
        <v>F02A7110-925B-84D5-EDB8-DF32AAD59292</v>
      </c>
      <c r="L729" s="37"/>
      <c r="M729" s="37" t="s">
        <v>115</v>
      </c>
    </row>
    <row r="730" spans="1:13" ht="15" customHeight="1" x14ac:dyDescent="0.3">
      <c r="A730" s="3" t="s">
        <v>479</v>
      </c>
      <c r="B730" s="4" t="s">
        <v>113</v>
      </c>
      <c r="C730" s="9" t="s">
        <v>114</v>
      </c>
      <c r="D730" s="4" t="s">
        <v>458</v>
      </c>
      <c r="E730" s="4" t="s">
        <v>39</v>
      </c>
      <c r="F730" s="34" t="s">
        <v>322</v>
      </c>
      <c r="G730" s="35">
        <v>0.2153031</v>
      </c>
      <c r="H730" s="3" t="s">
        <v>466</v>
      </c>
      <c r="I730" s="36" t="s">
        <v>1</v>
      </c>
      <c r="J730" s="36" t="s">
        <v>467</v>
      </c>
      <c r="K730" s="36" t="str">
        <f t="shared" ca="1" si="11"/>
        <v>F2578B3D-7364-8DF4-3058-A8690B84265D</v>
      </c>
      <c r="L730" s="37"/>
      <c r="M730" s="37" t="s">
        <v>115</v>
      </c>
    </row>
    <row r="731" spans="1:13" ht="15" customHeight="1" x14ac:dyDescent="0.3">
      <c r="A731" s="3" t="s">
        <v>479</v>
      </c>
      <c r="B731" s="4" t="s">
        <v>113</v>
      </c>
      <c r="C731" s="9" t="s">
        <v>114</v>
      </c>
      <c r="D731" s="4" t="s">
        <v>458</v>
      </c>
      <c r="E731" s="4" t="s">
        <v>39</v>
      </c>
      <c r="F731" s="34" t="s">
        <v>324</v>
      </c>
      <c r="G731" s="35">
        <v>0.2153031</v>
      </c>
      <c r="H731" s="3" t="s">
        <v>466</v>
      </c>
      <c r="I731" s="36" t="s">
        <v>1</v>
      </c>
      <c r="J731" s="36" t="s">
        <v>467</v>
      </c>
      <c r="K731" s="36" t="str">
        <f t="shared" ca="1" si="11"/>
        <v>00D80BFD-B215-C2C1-4190-240A39E69B99</v>
      </c>
      <c r="L731" s="37"/>
      <c r="M731" s="37" t="s">
        <v>115</v>
      </c>
    </row>
    <row r="732" spans="1:13" ht="15" customHeight="1" x14ac:dyDescent="0.3">
      <c r="A732" s="3" t="s">
        <v>479</v>
      </c>
      <c r="B732" s="4" t="s">
        <v>113</v>
      </c>
      <c r="C732" s="9" t="s">
        <v>114</v>
      </c>
      <c r="D732" s="4" t="s">
        <v>458</v>
      </c>
      <c r="E732" s="4" t="s">
        <v>39</v>
      </c>
      <c r="F732" s="34" t="s">
        <v>326</v>
      </c>
      <c r="G732" s="35">
        <v>0.2153031</v>
      </c>
      <c r="H732" s="3" t="s">
        <v>466</v>
      </c>
      <c r="I732" s="36" t="s">
        <v>1</v>
      </c>
      <c r="J732" s="36" t="s">
        <v>467</v>
      </c>
      <c r="K732" s="36" t="str">
        <f t="shared" ca="1" si="11"/>
        <v>DEA7D361-CFF6-3776-2C9F-00F753322207</v>
      </c>
      <c r="L732" s="37"/>
      <c r="M732" s="37" t="s">
        <v>115</v>
      </c>
    </row>
    <row r="733" spans="1:13" ht="15" customHeight="1" x14ac:dyDescent="0.3">
      <c r="A733" s="3" t="s">
        <v>479</v>
      </c>
      <c r="B733" s="4" t="s">
        <v>113</v>
      </c>
      <c r="C733" s="9" t="s">
        <v>114</v>
      </c>
      <c r="D733" s="4" t="s">
        <v>458</v>
      </c>
      <c r="E733" s="4" t="s">
        <v>39</v>
      </c>
      <c r="F733" s="34" t="s">
        <v>328</v>
      </c>
      <c r="G733" s="35">
        <v>0.2153031</v>
      </c>
      <c r="H733" s="3" t="s">
        <v>466</v>
      </c>
      <c r="I733" s="36" t="s">
        <v>1</v>
      </c>
      <c r="J733" s="36" t="s">
        <v>467</v>
      </c>
      <c r="K733" s="36" t="str">
        <f t="shared" ca="1" si="11"/>
        <v>C7969370-9F21-9E27-B307-C5307F20F40F</v>
      </c>
      <c r="L733" s="37"/>
      <c r="M733" s="37" t="s">
        <v>115</v>
      </c>
    </row>
    <row r="734" spans="1:13" ht="15" customHeight="1" x14ac:dyDescent="0.3">
      <c r="A734" s="3" t="s">
        <v>479</v>
      </c>
      <c r="B734" s="4" t="s">
        <v>113</v>
      </c>
      <c r="C734" s="9" t="s">
        <v>114</v>
      </c>
      <c r="D734" s="4" t="s">
        <v>458</v>
      </c>
      <c r="E734" s="4" t="s">
        <v>39</v>
      </c>
      <c r="F734" s="34" t="s">
        <v>330</v>
      </c>
      <c r="G734" s="35">
        <v>0.2153031</v>
      </c>
      <c r="H734" s="3" t="s">
        <v>466</v>
      </c>
      <c r="I734" s="36" t="s">
        <v>1</v>
      </c>
      <c r="J734" s="36" t="s">
        <v>467</v>
      </c>
      <c r="K734" s="36" t="str">
        <f t="shared" ca="1" si="11"/>
        <v>CE575D24-B957-D396-B250-D5A95740442E</v>
      </c>
      <c r="L734" s="37"/>
      <c r="M734" s="37" t="s">
        <v>115</v>
      </c>
    </row>
    <row r="735" spans="1:13" ht="15" customHeight="1" x14ac:dyDescent="0.3">
      <c r="A735" s="3" t="s">
        <v>479</v>
      </c>
      <c r="B735" s="4" t="s">
        <v>113</v>
      </c>
      <c r="C735" s="9" t="s">
        <v>114</v>
      </c>
      <c r="D735" s="4" t="s">
        <v>458</v>
      </c>
      <c r="E735" s="4" t="s">
        <v>39</v>
      </c>
      <c r="F735" s="34" t="s">
        <v>332</v>
      </c>
      <c r="G735" s="35">
        <v>0.2153031</v>
      </c>
      <c r="H735" s="3" t="s">
        <v>466</v>
      </c>
      <c r="I735" s="36" t="s">
        <v>1</v>
      </c>
      <c r="J735" s="36" t="s">
        <v>467</v>
      </c>
      <c r="K735" s="36" t="str">
        <f t="shared" ca="1" si="11"/>
        <v>8E059918-F6B3-A44F-E4B6-5E15FC4EE1B7</v>
      </c>
      <c r="L735" s="37"/>
      <c r="M735" s="37" t="s">
        <v>115</v>
      </c>
    </row>
    <row r="736" spans="1:13" ht="15" customHeight="1" x14ac:dyDescent="0.3">
      <c r="A736" s="3" t="s">
        <v>479</v>
      </c>
      <c r="B736" s="4" t="s">
        <v>113</v>
      </c>
      <c r="C736" s="9" t="s">
        <v>114</v>
      </c>
      <c r="D736" s="4" t="s">
        <v>458</v>
      </c>
      <c r="E736" s="4" t="s">
        <v>39</v>
      </c>
      <c r="F736" s="34" t="s">
        <v>334</v>
      </c>
      <c r="G736" s="35">
        <v>0.2153031</v>
      </c>
      <c r="H736" s="3" t="s">
        <v>466</v>
      </c>
      <c r="I736" s="36" t="s">
        <v>1</v>
      </c>
      <c r="J736" s="36" t="s">
        <v>467</v>
      </c>
      <c r="K736" s="36" t="str">
        <f t="shared" ca="1" si="11"/>
        <v>72B83679-D410-4557-A693-E6B69C5B1EDF</v>
      </c>
      <c r="L736" s="37"/>
      <c r="M736" s="37" t="s">
        <v>115</v>
      </c>
    </row>
    <row r="737" spans="1:13" ht="15" customHeight="1" x14ac:dyDescent="0.3">
      <c r="A737" s="3" t="s">
        <v>479</v>
      </c>
      <c r="B737" s="4" t="s">
        <v>113</v>
      </c>
      <c r="C737" s="9" t="s">
        <v>114</v>
      </c>
      <c r="D737" s="4" t="s">
        <v>458</v>
      </c>
      <c r="E737" s="4" t="s">
        <v>39</v>
      </c>
      <c r="F737" s="34" t="s">
        <v>336</v>
      </c>
      <c r="G737" s="35">
        <v>0.2153031</v>
      </c>
      <c r="H737" s="3" t="s">
        <v>466</v>
      </c>
      <c r="I737" s="36" t="s">
        <v>1</v>
      </c>
      <c r="J737" s="36" t="s">
        <v>467</v>
      </c>
      <c r="K737" s="36" t="str">
        <f t="shared" ca="1" si="11"/>
        <v>0CAB01BE-AC54-5318-6C0B-CE2327D06674</v>
      </c>
      <c r="L737" s="37"/>
      <c r="M737" s="37" t="s">
        <v>115</v>
      </c>
    </row>
    <row r="738" spans="1:13" ht="15" customHeight="1" x14ac:dyDescent="0.3">
      <c r="A738" s="3" t="s">
        <v>479</v>
      </c>
      <c r="B738" s="4" t="s">
        <v>113</v>
      </c>
      <c r="C738" s="9" t="s">
        <v>114</v>
      </c>
      <c r="D738" s="4" t="s">
        <v>458</v>
      </c>
      <c r="E738" s="4" t="s">
        <v>39</v>
      </c>
      <c r="F738" s="34" t="s">
        <v>338</v>
      </c>
      <c r="G738" s="35">
        <v>0.2153031</v>
      </c>
      <c r="H738" s="3" t="s">
        <v>466</v>
      </c>
      <c r="I738" s="36" t="s">
        <v>1</v>
      </c>
      <c r="J738" s="36" t="s">
        <v>467</v>
      </c>
      <c r="K738" s="36" t="str">
        <f t="shared" ca="1" si="11"/>
        <v>E3094E48-7DB1-669C-0CED-F27D85632108</v>
      </c>
      <c r="L738" s="37"/>
      <c r="M738" s="37" t="s">
        <v>115</v>
      </c>
    </row>
    <row r="739" spans="1:13" ht="15" customHeight="1" x14ac:dyDescent="0.3">
      <c r="A739" s="3" t="s">
        <v>479</v>
      </c>
      <c r="B739" s="4" t="s">
        <v>113</v>
      </c>
      <c r="C739" s="9" t="s">
        <v>114</v>
      </c>
      <c r="D739" s="4" t="s">
        <v>458</v>
      </c>
      <c r="E739" s="4" t="s">
        <v>39</v>
      </c>
      <c r="F739" s="34" t="s">
        <v>340</v>
      </c>
      <c r="G739" s="35">
        <v>0.2153031</v>
      </c>
      <c r="H739" s="3" t="s">
        <v>466</v>
      </c>
      <c r="I739" s="36" t="s">
        <v>1</v>
      </c>
      <c r="J739" s="36" t="s">
        <v>467</v>
      </c>
      <c r="K739" s="36" t="str">
        <f t="shared" ca="1" si="11"/>
        <v>ED88B6E6-30A2-653E-14CF-FE043640A55C</v>
      </c>
      <c r="L739" s="37"/>
      <c r="M739" s="37" t="s">
        <v>115</v>
      </c>
    </row>
    <row r="740" spans="1:13" ht="15" customHeight="1" x14ac:dyDescent="0.3">
      <c r="A740" s="3" t="s">
        <v>479</v>
      </c>
      <c r="B740" s="4" t="s">
        <v>113</v>
      </c>
      <c r="C740" s="9" t="s">
        <v>114</v>
      </c>
      <c r="D740" s="4" t="s">
        <v>458</v>
      </c>
      <c r="E740" s="4" t="s">
        <v>39</v>
      </c>
      <c r="F740" s="34" t="s">
        <v>342</v>
      </c>
      <c r="G740" s="35">
        <v>0.2153031</v>
      </c>
      <c r="H740" s="3" t="s">
        <v>466</v>
      </c>
      <c r="I740" s="36" t="s">
        <v>1</v>
      </c>
      <c r="J740" s="36" t="s">
        <v>467</v>
      </c>
      <c r="K740" s="36" t="str">
        <f t="shared" ca="1" si="11"/>
        <v>90DE5ECE-5585-89F1-ADC1-996724FD20D3</v>
      </c>
      <c r="L740" s="37"/>
      <c r="M740" s="37" t="s">
        <v>115</v>
      </c>
    </row>
    <row r="741" spans="1:13" ht="15" customHeight="1" x14ac:dyDescent="0.3">
      <c r="A741" s="3" t="s">
        <v>479</v>
      </c>
      <c r="B741" s="4" t="s">
        <v>113</v>
      </c>
      <c r="C741" s="9" t="s">
        <v>114</v>
      </c>
      <c r="D741" s="4" t="s">
        <v>458</v>
      </c>
      <c r="E741" s="4" t="s">
        <v>39</v>
      </c>
      <c r="F741" s="34" t="s">
        <v>344</v>
      </c>
      <c r="G741" s="35">
        <v>0.2153031</v>
      </c>
      <c r="H741" s="3" t="s">
        <v>466</v>
      </c>
      <c r="I741" s="36" t="s">
        <v>1</v>
      </c>
      <c r="J741" s="36" t="s">
        <v>467</v>
      </c>
      <c r="K741" s="36" t="str">
        <f t="shared" ca="1" si="11"/>
        <v>870FAAF9-2C8E-9DA6-2870-2ED6122DD065</v>
      </c>
      <c r="L741" s="37"/>
      <c r="M741" s="37" t="s">
        <v>115</v>
      </c>
    </row>
    <row r="742" spans="1:13" ht="15" customHeight="1" x14ac:dyDescent="0.3">
      <c r="A742" s="3" t="s">
        <v>479</v>
      </c>
      <c r="B742" s="4" t="s">
        <v>113</v>
      </c>
      <c r="C742" s="9" t="s">
        <v>114</v>
      </c>
      <c r="D742" s="4" t="s">
        <v>458</v>
      </c>
      <c r="E742" s="4" t="s">
        <v>39</v>
      </c>
      <c r="F742" s="34" t="s">
        <v>346</v>
      </c>
      <c r="G742" s="35">
        <v>0.2153031</v>
      </c>
      <c r="H742" s="3" t="s">
        <v>466</v>
      </c>
      <c r="I742" s="36" t="s">
        <v>1</v>
      </c>
      <c r="J742" s="36" t="s">
        <v>467</v>
      </c>
      <c r="K742" s="36" t="str">
        <f t="shared" ca="1" si="11"/>
        <v>7425D1E9-72D1-FB03-121F-69822FE7B0F7</v>
      </c>
      <c r="L742" s="37"/>
      <c r="M742" s="37" t="s">
        <v>115</v>
      </c>
    </row>
    <row r="743" spans="1:13" ht="15" customHeight="1" x14ac:dyDescent="0.3">
      <c r="A743" s="3" t="s">
        <v>479</v>
      </c>
      <c r="B743" s="4" t="s">
        <v>113</v>
      </c>
      <c r="C743" s="9" t="s">
        <v>114</v>
      </c>
      <c r="D743" s="4" t="s">
        <v>458</v>
      </c>
      <c r="E743" s="4" t="s">
        <v>39</v>
      </c>
      <c r="F743" s="34" t="s">
        <v>348</v>
      </c>
      <c r="G743" s="35">
        <v>0.2153031</v>
      </c>
      <c r="H743" s="3" t="s">
        <v>466</v>
      </c>
      <c r="I743" s="36" t="s">
        <v>1</v>
      </c>
      <c r="J743" s="36" t="s">
        <v>467</v>
      </c>
      <c r="K743" s="36" t="str">
        <f t="shared" ca="1" si="11"/>
        <v>AC4B146A-62D1-16A6-588B-0E62FCC74B77</v>
      </c>
      <c r="L743" s="37"/>
      <c r="M743" s="37" t="s">
        <v>115</v>
      </c>
    </row>
    <row r="744" spans="1:13" ht="15" customHeight="1" x14ac:dyDescent="0.3">
      <c r="A744" s="3" t="s">
        <v>479</v>
      </c>
      <c r="B744" s="4" t="s">
        <v>113</v>
      </c>
      <c r="C744" s="9" t="s">
        <v>114</v>
      </c>
      <c r="D744" s="4" t="s">
        <v>458</v>
      </c>
      <c r="E744" s="4" t="s">
        <v>39</v>
      </c>
      <c r="F744" s="34" t="s">
        <v>350</v>
      </c>
      <c r="G744" s="35">
        <v>0.2153031</v>
      </c>
      <c r="H744" s="3" t="s">
        <v>466</v>
      </c>
      <c r="I744" s="36" t="s">
        <v>1</v>
      </c>
      <c r="J744" s="36" t="s">
        <v>467</v>
      </c>
      <c r="K744" s="36" t="str">
        <f t="shared" ca="1" si="11"/>
        <v>BAD35DBE-AF49-104F-DE2F-5ED1B461AA2F</v>
      </c>
      <c r="L744" s="37"/>
      <c r="M744" s="37" t="s">
        <v>115</v>
      </c>
    </row>
    <row r="745" spans="1:13" ht="15" customHeight="1" x14ac:dyDescent="0.3">
      <c r="A745" s="3" t="s">
        <v>479</v>
      </c>
      <c r="B745" s="4" t="s">
        <v>113</v>
      </c>
      <c r="C745" s="9" t="s">
        <v>114</v>
      </c>
      <c r="D745" s="4" t="s">
        <v>458</v>
      </c>
      <c r="E745" s="4" t="s">
        <v>39</v>
      </c>
      <c r="F745" s="34" t="s">
        <v>352</v>
      </c>
      <c r="G745" s="35">
        <v>0.2153031</v>
      </c>
      <c r="H745" s="3" t="s">
        <v>466</v>
      </c>
      <c r="I745" s="36" t="s">
        <v>1</v>
      </c>
      <c r="J745" s="36" t="s">
        <v>467</v>
      </c>
      <c r="K745" s="36" t="str">
        <f t="shared" ca="1" si="11"/>
        <v>115C473D-A47D-FD37-F55E-982B2070A633</v>
      </c>
      <c r="L745" s="37"/>
      <c r="M745" s="37" t="s">
        <v>115</v>
      </c>
    </row>
    <row r="746" spans="1:13" ht="15" customHeight="1" x14ac:dyDescent="0.3">
      <c r="A746" s="3" t="s">
        <v>479</v>
      </c>
      <c r="B746" s="4" t="s">
        <v>113</v>
      </c>
      <c r="C746" s="9" t="s">
        <v>114</v>
      </c>
      <c r="D746" s="4" t="s">
        <v>458</v>
      </c>
      <c r="E746" s="4" t="s">
        <v>39</v>
      </c>
      <c r="F746" s="34" t="s">
        <v>354</v>
      </c>
      <c r="G746" s="35">
        <v>0.2153031</v>
      </c>
      <c r="H746" s="3" t="s">
        <v>466</v>
      </c>
      <c r="I746" s="36" t="s">
        <v>1</v>
      </c>
      <c r="J746" s="36" t="s">
        <v>467</v>
      </c>
      <c r="K746" s="36" t="str">
        <f t="shared" ca="1" si="11"/>
        <v>5F439A9E-DCE3-A896-870B-B604F5C2FF7B</v>
      </c>
      <c r="L746" s="37"/>
      <c r="M746" s="37" t="s">
        <v>115</v>
      </c>
    </row>
    <row r="747" spans="1:13" ht="15" customHeight="1" x14ac:dyDescent="0.3">
      <c r="A747" s="3" t="s">
        <v>479</v>
      </c>
      <c r="B747" s="4" t="s">
        <v>113</v>
      </c>
      <c r="C747" s="9" t="s">
        <v>114</v>
      </c>
      <c r="D747" s="4" t="s">
        <v>458</v>
      </c>
      <c r="E747" s="4" t="s">
        <v>39</v>
      </c>
      <c r="F747" s="34" t="s">
        <v>356</v>
      </c>
      <c r="G747" s="35">
        <v>0.2153031</v>
      </c>
      <c r="H747" s="3" t="s">
        <v>466</v>
      </c>
      <c r="I747" s="36" t="s">
        <v>1</v>
      </c>
      <c r="J747" s="36" t="s">
        <v>467</v>
      </c>
      <c r="K747" s="36" t="str">
        <f t="shared" ca="1" si="11"/>
        <v>AE14A543-8524-9BBE-4E53-7BEC4C26841D</v>
      </c>
      <c r="L747" s="37"/>
      <c r="M747" s="37" t="s">
        <v>115</v>
      </c>
    </row>
    <row r="748" spans="1:13" ht="15" customHeight="1" x14ac:dyDescent="0.3">
      <c r="A748" s="3" t="s">
        <v>479</v>
      </c>
      <c r="B748" s="4" t="s">
        <v>113</v>
      </c>
      <c r="C748" s="9" t="s">
        <v>114</v>
      </c>
      <c r="D748" s="4" t="s">
        <v>458</v>
      </c>
      <c r="E748" s="4" t="s">
        <v>39</v>
      </c>
      <c r="F748" s="34" t="s">
        <v>358</v>
      </c>
      <c r="G748" s="35">
        <v>0.2153031</v>
      </c>
      <c r="H748" s="3" t="s">
        <v>466</v>
      </c>
      <c r="I748" s="36" t="s">
        <v>1</v>
      </c>
      <c r="J748" s="36" t="s">
        <v>467</v>
      </c>
      <c r="K748" s="36" t="str">
        <f t="shared" ca="1" si="11"/>
        <v>B889C09E-6057-987C-E80D-B9FAE7086544</v>
      </c>
      <c r="L748" s="37"/>
      <c r="M748" s="37" t="s">
        <v>115</v>
      </c>
    </row>
    <row r="749" spans="1:13" ht="15" customHeight="1" x14ac:dyDescent="0.3">
      <c r="A749" s="3" t="s">
        <v>479</v>
      </c>
      <c r="B749" s="4" t="s">
        <v>113</v>
      </c>
      <c r="C749" s="9" t="s">
        <v>114</v>
      </c>
      <c r="D749" s="4" t="s">
        <v>458</v>
      </c>
      <c r="E749" s="4" t="s">
        <v>39</v>
      </c>
      <c r="F749" s="34" t="s">
        <v>360</v>
      </c>
      <c r="G749" s="35">
        <v>0.2153031</v>
      </c>
      <c r="H749" s="3" t="s">
        <v>466</v>
      </c>
      <c r="I749" s="36" t="s">
        <v>1</v>
      </c>
      <c r="J749" s="36" t="s">
        <v>467</v>
      </c>
      <c r="K749" s="36" t="str">
        <f t="shared" ca="1" si="11"/>
        <v>A9B77BFC-5663-EE6F-8930-F853568B3D65</v>
      </c>
      <c r="L749" s="37"/>
      <c r="M749" s="37" t="s">
        <v>115</v>
      </c>
    </row>
    <row r="750" spans="1:13" ht="15" customHeight="1" x14ac:dyDescent="0.3">
      <c r="A750" s="3" t="s">
        <v>479</v>
      </c>
      <c r="B750" s="4" t="s">
        <v>113</v>
      </c>
      <c r="C750" s="9" t="s">
        <v>114</v>
      </c>
      <c r="D750" s="4" t="s">
        <v>458</v>
      </c>
      <c r="E750" s="4" t="s">
        <v>39</v>
      </c>
      <c r="F750" s="34" t="s">
        <v>362</v>
      </c>
      <c r="G750" s="35">
        <v>0.2153031</v>
      </c>
      <c r="H750" s="3" t="s">
        <v>466</v>
      </c>
      <c r="I750" s="36" t="s">
        <v>1</v>
      </c>
      <c r="J750" s="36" t="s">
        <v>467</v>
      </c>
      <c r="K750" s="36" t="str">
        <f t="shared" ca="1" si="11"/>
        <v>4B36D0E2-28ED-2CE9-CBC3-EF95912CCBA7</v>
      </c>
      <c r="L750" s="37"/>
      <c r="M750" s="37" t="s">
        <v>115</v>
      </c>
    </row>
    <row r="751" spans="1:13" ht="15" customHeight="1" x14ac:dyDescent="0.3">
      <c r="A751" s="3" t="s">
        <v>479</v>
      </c>
      <c r="B751" s="4" t="s">
        <v>113</v>
      </c>
      <c r="C751" s="9" t="s">
        <v>114</v>
      </c>
      <c r="D751" s="4" t="s">
        <v>458</v>
      </c>
      <c r="E751" s="4" t="s">
        <v>39</v>
      </c>
      <c r="F751" s="34" t="s">
        <v>364</v>
      </c>
      <c r="G751" s="35">
        <v>0.2153031</v>
      </c>
      <c r="H751" s="3" t="s">
        <v>466</v>
      </c>
      <c r="I751" s="36" t="s">
        <v>1</v>
      </c>
      <c r="J751" s="36" t="s">
        <v>467</v>
      </c>
      <c r="K751" s="36" t="str">
        <f t="shared" ca="1" si="11"/>
        <v>AFDA3B58-10DF-BD8B-A257-F11416AB70A7</v>
      </c>
      <c r="L751" s="37"/>
      <c r="M751" s="37" t="s">
        <v>115</v>
      </c>
    </row>
    <row r="752" spans="1:13" ht="15" customHeight="1" x14ac:dyDescent="0.3">
      <c r="A752" s="3" t="s">
        <v>479</v>
      </c>
      <c r="B752" s="4" t="s">
        <v>113</v>
      </c>
      <c r="C752" s="9" t="s">
        <v>114</v>
      </c>
      <c r="D752" s="4" t="s">
        <v>458</v>
      </c>
      <c r="E752" s="4" t="s">
        <v>39</v>
      </c>
      <c r="F752" s="34" t="s">
        <v>366</v>
      </c>
      <c r="G752" s="35">
        <v>0.2153031</v>
      </c>
      <c r="H752" s="3" t="s">
        <v>466</v>
      </c>
      <c r="I752" s="36" t="s">
        <v>1</v>
      </c>
      <c r="J752" s="36" t="s">
        <v>467</v>
      </c>
      <c r="K752" s="36" t="str">
        <f t="shared" ca="1" si="11"/>
        <v>F4BD0D9D-6C69-D346-6E88-F5CC3608F5C2</v>
      </c>
      <c r="L752" s="37"/>
      <c r="M752" s="37" t="s">
        <v>115</v>
      </c>
    </row>
    <row r="753" spans="1:13" ht="15" customHeight="1" x14ac:dyDescent="0.3">
      <c r="A753" s="3" t="s">
        <v>479</v>
      </c>
      <c r="B753" s="4" t="s">
        <v>113</v>
      </c>
      <c r="C753" s="9" t="s">
        <v>114</v>
      </c>
      <c r="D753" s="4" t="s">
        <v>458</v>
      </c>
      <c r="E753" s="4" t="s">
        <v>39</v>
      </c>
      <c r="F753" s="34" t="s">
        <v>368</v>
      </c>
      <c r="G753" s="35">
        <v>0.2153031</v>
      </c>
      <c r="H753" s="3" t="s">
        <v>466</v>
      </c>
      <c r="I753" s="36" t="s">
        <v>1</v>
      </c>
      <c r="J753" s="36" t="s">
        <v>467</v>
      </c>
      <c r="K753" s="36" t="str">
        <f t="shared" ca="1" si="11"/>
        <v>B817076B-E840-C6AA-6735-1BB6BC6874B8</v>
      </c>
      <c r="L753" s="37"/>
      <c r="M753" s="37" t="s">
        <v>115</v>
      </c>
    </row>
    <row r="754" spans="1:13" ht="15" customHeight="1" x14ac:dyDescent="0.3">
      <c r="A754" s="3" t="s">
        <v>479</v>
      </c>
      <c r="B754" s="4" t="s">
        <v>113</v>
      </c>
      <c r="C754" s="9" t="s">
        <v>114</v>
      </c>
      <c r="D754" s="4" t="s">
        <v>458</v>
      </c>
      <c r="E754" s="4" t="s">
        <v>39</v>
      </c>
      <c r="F754" s="34" t="s">
        <v>370</v>
      </c>
      <c r="G754" s="35">
        <v>0.2153031</v>
      </c>
      <c r="H754" s="3" t="s">
        <v>466</v>
      </c>
      <c r="I754" s="36" t="s">
        <v>1</v>
      </c>
      <c r="J754" s="36" t="s">
        <v>467</v>
      </c>
      <c r="K754" s="36" t="str">
        <f t="shared" ca="1" si="11"/>
        <v>F429D70C-56CD-DD75-4B75-3DBD6F26BF08</v>
      </c>
      <c r="L754" s="37"/>
      <c r="M754" s="37" t="s">
        <v>115</v>
      </c>
    </row>
    <row r="755" spans="1:13" ht="15" customHeight="1" x14ac:dyDescent="0.3">
      <c r="A755" s="3" t="s">
        <v>479</v>
      </c>
      <c r="B755" s="4" t="s">
        <v>113</v>
      </c>
      <c r="C755" s="9" t="s">
        <v>114</v>
      </c>
      <c r="D755" s="4" t="s">
        <v>458</v>
      </c>
      <c r="E755" s="4" t="s">
        <v>39</v>
      </c>
      <c r="F755" s="34" t="s">
        <v>372</v>
      </c>
      <c r="G755" s="35">
        <v>0.2153031</v>
      </c>
      <c r="H755" s="3" t="s">
        <v>466</v>
      </c>
      <c r="I755" s="36" t="s">
        <v>1</v>
      </c>
      <c r="J755" s="36" t="s">
        <v>467</v>
      </c>
      <c r="K755" s="36" t="str">
        <f t="shared" ca="1" si="11"/>
        <v>F7E8D1DF-4294-4337-DE77-54CEA88440D5</v>
      </c>
      <c r="L755" s="37"/>
      <c r="M755" s="37" t="s">
        <v>115</v>
      </c>
    </row>
    <row r="756" spans="1:13" ht="15" customHeight="1" x14ac:dyDescent="0.3">
      <c r="A756" s="3" t="s">
        <v>479</v>
      </c>
      <c r="B756" s="4" t="s">
        <v>113</v>
      </c>
      <c r="C756" s="9" t="s">
        <v>114</v>
      </c>
      <c r="D756" s="4" t="s">
        <v>458</v>
      </c>
      <c r="E756" s="4" t="s">
        <v>39</v>
      </c>
      <c r="F756" s="34" t="s">
        <v>250</v>
      </c>
      <c r="G756" s="35">
        <v>0.2153031</v>
      </c>
      <c r="H756" s="3" t="s">
        <v>466</v>
      </c>
      <c r="I756" s="36" t="s">
        <v>1</v>
      </c>
      <c r="J756" s="36" t="s">
        <v>467</v>
      </c>
      <c r="K756" s="36" t="str">
        <f t="shared" ca="1" si="11"/>
        <v>A50AFCAD-748E-DD67-1738-95A0CBA143D8</v>
      </c>
      <c r="L756" s="37"/>
      <c r="M756" s="37" t="s">
        <v>115</v>
      </c>
    </row>
    <row r="757" spans="1:13" ht="15" customHeight="1" x14ac:dyDescent="0.3">
      <c r="A757" s="3" t="s">
        <v>479</v>
      </c>
      <c r="B757" s="4" t="s">
        <v>113</v>
      </c>
      <c r="C757" s="9" t="s">
        <v>114</v>
      </c>
      <c r="D757" s="4" t="s">
        <v>458</v>
      </c>
      <c r="E757" s="4" t="s">
        <v>39</v>
      </c>
      <c r="F757" s="34" t="s">
        <v>375</v>
      </c>
      <c r="G757" s="35">
        <v>0.2153031</v>
      </c>
      <c r="H757" s="3" t="s">
        <v>466</v>
      </c>
      <c r="I757" s="36" t="s">
        <v>1</v>
      </c>
      <c r="J757" s="36" t="s">
        <v>467</v>
      </c>
      <c r="K757" s="36" t="str">
        <f t="shared" ca="1" si="11"/>
        <v>F7C48337-3866-2A9D-43EE-D8AD3EE7B292</v>
      </c>
      <c r="L757" s="37"/>
      <c r="M757" s="37" t="s">
        <v>115</v>
      </c>
    </row>
    <row r="758" spans="1:13" ht="15" customHeight="1" x14ac:dyDescent="0.3">
      <c r="A758" s="3" t="s">
        <v>480</v>
      </c>
      <c r="B758" s="4" t="s">
        <v>113</v>
      </c>
      <c r="C758" s="9" t="s">
        <v>114</v>
      </c>
      <c r="D758" s="4" t="s">
        <v>458</v>
      </c>
      <c r="E758" s="4" t="s">
        <v>39</v>
      </c>
      <c r="F758" s="34" t="s">
        <v>251</v>
      </c>
      <c r="G758" s="35">
        <v>131</v>
      </c>
      <c r="H758" s="3" t="s">
        <v>481</v>
      </c>
      <c r="I758" s="36" t="s">
        <v>1</v>
      </c>
      <c r="J758" s="36" t="s">
        <v>464</v>
      </c>
      <c r="K758" s="36" t="str">
        <f t="shared" ca="1" si="11"/>
        <v>AF53123F-040B-95E6-1A10-B45E90371314</v>
      </c>
      <c r="L758" s="37"/>
      <c r="M758" s="37" t="s">
        <v>115</v>
      </c>
    </row>
    <row r="759" spans="1:13" ht="15" customHeight="1" x14ac:dyDescent="0.3">
      <c r="A759" s="3" t="s">
        <v>480</v>
      </c>
      <c r="B759" s="4" t="s">
        <v>113</v>
      </c>
      <c r="C759" s="9" t="s">
        <v>114</v>
      </c>
      <c r="D759" s="4" t="s">
        <v>458</v>
      </c>
      <c r="E759" s="4" t="s">
        <v>39</v>
      </c>
      <c r="F759" s="34" t="s">
        <v>254</v>
      </c>
      <c r="G759" s="35">
        <v>131</v>
      </c>
      <c r="H759" s="3" t="s">
        <v>481</v>
      </c>
      <c r="I759" s="36" t="s">
        <v>1</v>
      </c>
      <c r="J759" s="36" t="s">
        <v>464</v>
      </c>
      <c r="K759" s="36" t="str">
        <f t="shared" ca="1" si="11"/>
        <v>C7275C16-FEAA-BCDF-B7EB-030207F74826</v>
      </c>
      <c r="L759" s="37"/>
      <c r="M759" s="37" t="s">
        <v>115</v>
      </c>
    </row>
    <row r="760" spans="1:13" ht="15" customHeight="1" x14ac:dyDescent="0.3">
      <c r="A760" s="3" t="s">
        <v>480</v>
      </c>
      <c r="B760" s="4" t="s">
        <v>113</v>
      </c>
      <c r="C760" s="9" t="s">
        <v>114</v>
      </c>
      <c r="D760" s="4" t="s">
        <v>458</v>
      </c>
      <c r="E760" s="4" t="s">
        <v>39</v>
      </c>
      <c r="F760" s="34" t="s">
        <v>256</v>
      </c>
      <c r="G760" s="35">
        <v>128</v>
      </c>
      <c r="H760" s="3" t="s">
        <v>481</v>
      </c>
      <c r="I760" s="36" t="s">
        <v>1</v>
      </c>
      <c r="J760" s="36" t="s">
        <v>464</v>
      </c>
      <c r="K760" s="36" t="str">
        <f t="shared" ca="1" si="11"/>
        <v>7B2BD479-F19E-C242-A555-997C4E7F6A03</v>
      </c>
      <c r="L760" s="37"/>
      <c r="M760" s="37" t="s">
        <v>115</v>
      </c>
    </row>
    <row r="761" spans="1:13" ht="15" customHeight="1" x14ac:dyDescent="0.3">
      <c r="A761" s="3" t="s">
        <v>480</v>
      </c>
      <c r="B761" s="4" t="s">
        <v>113</v>
      </c>
      <c r="C761" s="9" t="s">
        <v>114</v>
      </c>
      <c r="D761" s="4" t="s">
        <v>458</v>
      </c>
      <c r="E761" s="4" t="s">
        <v>39</v>
      </c>
      <c r="F761" s="34" t="s">
        <v>258</v>
      </c>
      <c r="G761" s="35">
        <v>150</v>
      </c>
      <c r="H761" s="3" t="s">
        <v>481</v>
      </c>
      <c r="I761" s="36" t="s">
        <v>1</v>
      </c>
      <c r="J761" s="36" t="s">
        <v>464</v>
      </c>
      <c r="K761" s="36" t="str">
        <f t="shared" ca="1" si="11"/>
        <v>B8F0B5C3-F772-3F0A-9A3F-A94138838803</v>
      </c>
      <c r="L761" s="37"/>
      <c r="M761" s="37" t="s">
        <v>115</v>
      </c>
    </row>
    <row r="762" spans="1:13" ht="15" customHeight="1" x14ac:dyDescent="0.3">
      <c r="A762" s="3" t="s">
        <v>480</v>
      </c>
      <c r="B762" s="4" t="s">
        <v>113</v>
      </c>
      <c r="C762" s="9" t="s">
        <v>114</v>
      </c>
      <c r="D762" s="4" t="s">
        <v>458</v>
      </c>
      <c r="E762" s="4" t="s">
        <v>39</v>
      </c>
      <c r="F762" s="34" t="s">
        <v>260</v>
      </c>
      <c r="G762" s="35">
        <v>131</v>
      </c>
      <c r="H762" s="3" t="s">
        <v>481</v>
      </c>
      <c r="I762" s="36" t="s">
        <v>1</v>
      </c>
      <c r="J762" s="36" t="s">
        <v>464</v>
      </c>
      <c r="K762" s="36" t="str">
        <f t="shared" ca="1" si="11"/>
        <v>64CD8488-4F0B-5888-16C0-39AB196AF3C1</v>
      </c>
      <c r="L762" s="37"/>
      <c r="M762" s="37" t="s">
        <v>115</v>
      </c>
    </row>
    <row r="763" spans="1:13" ht="15" customHeight="1" x14ac:dyDescent="0.3">
      <c r="A763" s="3" t="s">
        <v>480</v>
      </c>
      <c r="B763" s="4" t="s">
        <v>113</v>
      </c>
      <c r="C763" s="9" t="s">
        <v>114</v>
      </c>
      <c r="D763" s="4" t="s">
        <v>458</v>
      </c>
      <c r="E763" s="4" t="s">
        <v>39</v>
      </c>
      <c r="F763" s="34" t="s">
        <v>262</v>
      </c>
      <c r="G763" s="35">
        <v>131</v>
      </c>
      <c r="H763" s="3" t="s">
        <v>481</v>
      </c>
      <c r="I763" s="36" t="s">
        <v>1</v>
      </c>
      <c r="J763" s="36" t="s">
        <v>464</v>
      </c>
      <c r="K763" s="36" t="str">
        <f t="shared" ca="1" si="11"/>
        <v>C45CD12F-2911-938D-9706-2564DCDC7F2E</v>
      </c>
      <c r="L763" s="37"/>
      <c r="M763" s="37" t="s">
        <v>115</v>
      </c>
    </row>
    <row r="764" spans="1:13" ht="15" customHeight="1" x14ac:dyDescent="0.3">
      <c r="A764" s="3" t="s">
        <v>480</v>
      </c>
      <c r="B764" s="4" t="s">
        <v>113</v>
      </c>
      <c r="C764" s="9" t="s">
        <v>114</v>
      </c>
      <c r="D764" s="4" t="s">
        <v>458</v>
      </c>
      <c r="E764" s="4" t="s">
        <v>39</v>
      </c>
      <c r="F764" s="34" t="s">
        <v>264</v>
      </c>
      <c r="G764" s="35">
        <v>132</v>
      </c>
      <c r="H764" s="3" t="s">
        <v>481</v>
      </c>
      <c r="I764" s="36" t="s">
        <v>1</v>
      </c>
      <c r="J764" s="36" t="s">
        <v>464</v>
      </c>
      <c r="K764" s="36" t="str">
        <f t="shared" ca="1" si="11"/>
        <v>9A5A9F04-1348-AC3E-20C2-90E24E4CB6DB</v>
      </c>
      <c r="L764" s="37"/>
      <c r="M764" s="37" t="s">
        <v>115</v>
      </c>
    </row>
    <row r="765" spans="1:13" ht="15" customHeight="1" x14ac:dyDescent="0.3">
      <c r="A765" s="3" t="s">
        <v>480</v>
      </c>
      <c r="B765" s="4" t="s">
        <v>113</v>
      </c>
      <c r="C765" s="9" t="s">
        <v>114</v>
      </c>
      <c r="D765" s="4" t="s">
        <v>458</v>
      </c>
      <c r="E765" s="4" t="s">
        <v>39</v>
      </c>
      <c r="F765" s="34" t="s">
        <v>266</v>
      </c>
      <c r="G765" s="35">
        <v>131</v>
      </c>
      <c r="H765" s="3" t="s">
        <v>481</v>
      </c>
      <c r="I765" s="36" t="s">
        <v>1</v>
      </c>
      <c r="J765" s="36" t="s">
        <v>464</v>
      </c>
      <c r="K765" s="36" t="str">
        <f t="shared" ca="1" si="11"/>
        <v>73424DBF-6EC2-07F2-A67B-4AF67224F70D</v>
      </c>
      <c r="L765" s="37"/>
      <c r="M765" s="37" t="s">
        <v>115</v>
      </c>
    </row>
    <row r="766" spans="1:13" ht="15" customHeight="1" x14ac:dyDescent="0.3">
      <c r="A766" s="3" t="s">
        <v>480</v>
      </c>
      <c r="B766" s="4" t="s">
        <v>113</v>
      </c>
      <c r="C766" s="9" t="s">
        <v>114</v>
      </c>
      <c r="D766" s="4" t="s">
        <v>458</v>
      </c>
      <c r="E766" s="4" t="s">
        <v>39</v>
      </c>
      <c r="F766" s="34" t="s">
        <v>268</v>
      </c>
      <c r="G766" s="35">
        <v>131</v>
      </c>
      <c r="H766" s="3" t="s">
        <v>481</v>
      </c>
      <c r="I766" s="36" t="s">
        <v>1</v>
      </c>
      <c r="J766" s="36" t="s">
        <v>464</v>
      </c>
      <c r="K766" s="36" t="str">
        <f t="shared" ca="1" si="11"/>
        <v>BC63D9C5-C1C8-335C-B0D2-A8E779BB06D3</v>
      </c>
      <c r="L766" s="37"/>
      <c r="M766" s="37" t="s">
        <v>115</v>
      </c>
    </row>
    <row r="767" spans="1:13" ht="15" customHeight="1" x14ac:dyDescent="0.3">
      <c r="A767" s="3" t="s">
        <v>480</v>
      </c>
      <c r="B767" s="4" t="s">
        <v>113</v>
      </c>
      <c r="C767" s="9" t="s">
        <v>114</v>
      </c>
      <c r="D767" s="4" t="s">
        <v>458</v>
      </c>
      <c r="E767" s="4" t="s">
        <v>39</v>
      </c>
      <c r="F767" s="34" t="s">
        <v>270</v>
      </c>
      <c r="G767" s="35">
        <v>131</v>
      </c>
      <c r="H767" s="3" t="s">
        <v>481</v>
      </c>
      <c r="I767" s="36" t="s">
        <v>1</v>
      </c>
      <c r="J767" s="36" t="s">
        <v>464</v>
      </c>
      <c r="K767" s="36" t="str">
        <f t="shared" ca="1" si="11"/>
        <v>12C18184-6DE0-BDC7-9D19-09ACF9A34B6E</v>
      </c>
      <c r="L767" s="37"/>
      <c r="M767" s="37" t="s">
        <v>115</v>
      </c>
    </row>
    <row r="768" spans="1:13" ht="15" customHeight="1" x14ac:dyDescent="0.3">
      <c r="A768" s="3" t="s">
        <v>480</v>
      </c>
      <c r="B768" s="4" t="s">
        <v>113</v>
      </c>
      <c r="C768" s="9" t="s">
        <v>114</v>
      </c>
      <c r="D768" s="4" t="s">
        <v>458</v>
      </c>
      <c r="E768" s="4" t="s">
        <v>39</v>
      </c>
      <c r="F768" s="34" t="s">
        <v>272</v>
      </c>
      <c r="G768" s="35">
        <v>131</v>
      </c>
      <c r="H768" s="3" t="s">
        <v>481</v>
      </c>
      <c r="I768" s="36" t="s">
        <v>1</v>
      </c>
      <c r="J768" s="36" t="s">
        <v>464</v>
      </c>
      <c r="K768" s="36" t="str">
        <f t="shared" ca="1" si="11"/>
        <v>23D21DEF-1AC7-42EE-C985-6E667C51B9BB</v>
      </c>
      <c r="L768" s="37"/>
      <c r="M768" s="37" t="s">
        <v>115</v>
      </c>
    </row>
    <row r="769" spans="1:13" ht="15" customHeight="1" x14ac:dyDescent="0.3">
      <c r="A769" s="3" t="s">
        <v>480</v>
      </c>
      <c r="B769" s="4" t="s">
        <v>113</v>
      </c>
      <c r="C769" s="9" t="s">
        <v>114</v>
      </c>
      <c r="D769" s="4" t="s">
        <v>458</v>
      </c>
      <c r="E769" s="4" t="s">
        <v>39</v>
      </c>
      <c r="F769" s="34" t="s">
        <v>274</v>
      </c>
      <c r="G769" s="35">
        <v>150</v>
      </c>
      <c r="H769" s="3" t="s">
        <v>481</v>
      </c>
      <c r="I769" s="36" t="s">
        <v>1</v>
      </c>
      <c r="J769" s="36" t="s">
        <v>464</v>
      </c>
      <c r="K769" s="36" t="str">
        <f t="shared" ca="1" si="11"/>
        <v>F0E7ED23-0A45-E783-B8FA-EAEAEA8964CE</v>
      </c>
      <c r="L769" s="37"/>
      <c r="M769" s="37" t="s">
        <v>115</v>
      </c>
    </row>
    <row r="770" spans="1:13" ht="15" customHeight="1" x14ac:dyDescent="0.3">
      <c r="A770" s="3" t="s">
        <v>480</v>
      </c>
      <c r="B770" s="4" t="s">
        <v>113</v>
      </c>
      <c r="C770" s="9" t="s">
        <v>114</v>
      </c>
      <c r="D770" s="4" t="s">
        <v>458</v>
      </c>
      <c r="E770" s="4" t="s">
        <v>39</v>
      </c>
      <c r="F770" s="34" t="s">
        <v>276</v>
      </c>
      <c r="G770" s="35">
        <v>131</v>
      </c>
      <c r="H770" s="3" t="s">
        <v>481</v>
      </c>
      <c r="I770" s="36" t="s">
        <v>1</v>
      </c>
      <c r="J770" s="36" t="s">
        <v>464</v>
      </c>
      <c r="K770" s="36" t="str">
        <f t="shared" ref="K770:K833" ca="1" si="12">_GuidQuasiHexGenerator</f>
        <v>FFA84EDE-6546-46FD-422E-29D90E209FD1</v>
      </c>
      <c r="L770" s="37"/>
      <c r="M770" s="37" t="s">
        <v>115</v>
      </c>
    </row>
    <row r="771" spans="1:13" ht="15" customHeight="1" x14ac:dyDescent="0.3">
      <c r="A771" s="3" t="s">
        <v>480</v>
      </c>
      <c r="B771" s="4" t="s">
        <v>113</v>
      </c>
      <c r="C771" s="9" t="s">
        <v>114</v>
      </c>
      <c r="D771" s="4" t="s">
        <v>458</v>
      </c>
      <c r="E771" s="4" t="s">
        <v>39</v>
      </c>
      <c r="F771" s="34" t="s">
        <v>278</v>
      </c>
      <c r="G771" s="35">
        <v>131</v>
      </c>
      <c r="H771" s="3" t="s">
        <v>481</v>
      </c>
      <c r="I771" s="36" t="s">
        <v>1</v>
      </c>
      <c r="J771" s="36" t="s">
        <v>464</v>
      </c>
      <c r="K771" s="36" t="str">
        <f t="shared" ca="1" si="12"/>
        <v>2432647F-0D4D-170C-6FE0-93E5616F1060</v>
      </c>
      <c r="L771" s="37"/>
      <c r="M771" s="37" t="s">
        <v>115</v>
      </c>
    </row>
    <row r="772" spans="1:13" ht="15" customHeight="1" x14ac:dyDescent="0.3">
      <c r="A772" s="3" t="s">
        <v>480</v>
      </c>
      <c r="B772" s="4" t="s">
        <v>113</v>
      </c>
      <c r="C772" s="9" t="s">
        <v>114</v>
      </c>
      <c r="D772" s="4" t="s">
        <v>458</v>
      </c>
      <c r="E772" s="4" t="s">
        <v>39</v>
      </c>
      <c r="F772" s="34" t="s">
        <v>280</v>
      </c>
      <c r="G772" s="35">
        <v>131</v>
      </c>
      <c r="H772" s="3" t="s">
        <v>481</v>
      </c>
      <c r="I772" s="36" t="s">
        <v>1</v>
      </c>
      <c r="J772" s="36" t="s">
        <v>464</v>
      </c>
      <c r="K772" s="36" t="str">
        <f t="shared" ca="1" si="12"/>
        <v>3F48D6D0-665F-7921-8535-3B6C1F30B6A0</v>
      </c>
      <c r="L772" s="37"/>
      <c r="M772" s="37" t="s">
        <v>115</v>
      </c>
    </row>
    <row r="773" spans="1:13" ht="15" customHeight="1" x14ac:dyDescent="0.3">
      <c r="A773" s="3" t="s">
        <v>480</v>
      </c>
      <c r="B773" s="4" t="s">
        <v>113</v>
      </c>
      <c r="C773" s="9" t="s">
        <v>114</v>
      </c>
      <c r="D773" s="4" t="s">
        <v>458</v>
      </c>
      <c r="E773" s="4" t="s">
        <v>39</v>
      </c>
      <c r="F773" s="34" t="s">
        <v>282</v>
      </c>
      <c r="G773" s="35">
        <v>132</v>
      </c>
      <c r="H773" s="3" t="s">
        <v>481</v>
      </c>
      <c r="I773" s="36" t="s">
        <v>1</v>
      </c>
      <c r="J773" s="36" t="s">
        <v>464</v>
      </c>
      <c r="K773" s="36" t="str">
        <f t="shared" ca="1" si="12"/>
        <v>209760EE-A943-438A-37E3-3F217F084048</v>
      </c>
      <c r="L773" s="37"/>
      <c r="M773" s="37" t="s">
        <v>115</v>
      </c>
    </row>
    <row r="774" spans="1:13" ht="15" customHeight="1" x14ac:dyDescent="0.3">
      <c r="A774" s="3" t="s">
        <v>480</v>
      </c>
      <c r="B774" s="4" t="s">
        <v>113</v>
      </c>
      <c r="C774" s="9" t="s">
        <v>114</v>
      </c>
      <c r="D774" s="4" t="s">
        <v>458</v>
      </c>
      <c r="E774" s="4" t="s">
        <v>39</v>
      </c>
      <c r="F774" s="34" t="s">
        <v>284</v>
      </c>
      <c r="G774" s="35">
        <v>131</v>
      </c>
      <c r="H774" s="3" t="s">
        <v>481</v>
      </c>
      <c r="I774" s="36" t="s">
        <v>1</v>
      </c>
      <c r="J774" s="36" t="s">
        <v>464</v>
      </c>
      <c r="K774" s="36" t="str">
        <f t="shared" ca="1" si="12"/>
        <v>78EFC8FB-2533-AF8A-0D4B-76E462423E51</v>
      </c>
      <c r="L774" s="37"/>
      <c r="M774" s="37" t="s">
        <v>115</v>
      </c>
    </row>
    <row r="775" spans="1:13" ht="15" customHeight="1" x14ac:dyDescent="0.3">
      <c r="A775" s="3" t="s">
        <v>480</v>
      </c>
      <c r="B775" s="4" t="s">
        <v>113</v>
      </c>
      <c r="C775" s="9" t="s">
        <v>114</v>
      </c>
      <c r="D775" s="4" t="s">
        <v>458</v>
      </c>
      <c r="E775" s="4" t="s">
        <v>39</v>
      </c>
      <c r="F775" s="34" t="s">
        <v>286</v>
      </c>
      <c r="G775" s="35">
        <v>82</v>
      </c>
      <c r="H775" s="3" t="s">
        <v>481</v>
      </c>
      <c r="I775" s="36" t="s">
        <v>1</v>
      </c>
      <c r="J775" s="36" t="s">
        <v>464</v>
      </c>
      <c r="K775" s="36" t="str">
        <f t="shared" ca="1" si="12"/>
        <v>6193B366-D26A-319E-7000-2AD62639B7B3</v>
      </c>
      <c r="L775" s="37"/>
      <c r="M775" s="37" t="s">
        <v>115</v>
      </c>
    </row>
    <row r="776" spans="1:13" ht="15" customHeight="1" x14ac:dyDescent="0.3">
      <c r="A776" s="3" t="s">
        <v>480</v>
      </c>
      <c r="B776" s="4" t="s">
        <v>113</v>
      </c>
      <c r="C776" s="9" t="s">
        <v>114</v>
      </c>
      <c r="D776" s="4" t="s">
        <v>458</v>
      </c>
      <c r="E776" s="4" t="s">
        <v>39</v>
      </c>
      <c r="F776" s="34" t="s">
        <v>288</v>
      </c>
      <c r="G776" s="35">
        <v>131</v>
      </c>
      <c r="H776" s="3" t="s">
        <v>481</v>
      </c>
      <c r="I776" s="36" t="s">
        <v>1</v>
      </c>
      <c r="J776" s="36" t="s">
        <v>464</v>
      </c>
      <c r="K776" s="36" t="str">
        <f t="shared" ca="1" si="12"/>
        <v>22BE0F71-F64F-8AB2-75DD-579CB650D7CA</v>
      </c>
      <c r="L776" s="37"/>
      <c r="M776" s="37" t="s">
        <v>115</v>
      </c>
    </row>
    <row r="777" spans="1:13" ht="15" customHeight="1" x14ac:dyDescent="0.3">
      <c r="A777" s="3" t="s">
        <v>480</v>
      </c>
      <c r="B777" s="4" t="s">
        <v>113</v>
      </c>
      <c r="C777" s="9" t="s">
        <v>114</v>
      </c>
      <c r="D777" s="4" t="s">
        <v>458</v>
      </c>
      <c r="E777" s="4" t="s">
        <v>39</v>
      </c>
      <c r="F777" s="34" t="s">
        <v>290</v>
      </c>
      <c r="G777" s="35">
        <v>131</v>
      </c>
      <c r="H777" s="3" t="s">
        <v>481</v>
      </c>
      <c r="I777" s="36" t="s">
        <v>1</v>
      </c>
      <c r="J777" s="36" t="s">
        <v>464</v>
      </c>
      <c r="K777" s="36" t="str">
        <f t="shared" ca="1" si="12"/>
        <v>A13BD534-002D-BF82-5207-D17746D0E090</v>
      </c>
      <c r="L777" s="37"/>
      <c r="M777" s="37" t="s">
        <v>115</v>
      </c>
    </row>
    <row r="778" spans="1:13" ht="15" customHeight="1" x14ac:dyDescent="0.3">
      <c r="A778" s="3" t="s">
        <v>480</v>
      </c>
      <c r="B778" s="4" t="s">
        <v>113</v>
      </c>
      <c r="C778" s="9" t="s">
        <v>114</v>
      </c>
      <c r="D778" s="4" t="s">
        <v>458</v>
      </c>
      <c r="E778" s="4" t="s">
        <v>39</v>
      </c>
      <c r="F778" s="34" t="s">
        <v>292</v>
      </c>
      <c r="G778" s="35">
        <v>150</v>
      </c>
      <c r="H778" s="3" t="s">
        <v>481</v>
      </c>
      <c r="I778" s="36" t="s">
        <v>1</v>
      </c>
      <c r="J778" s="36" t="s">
        <v>464</v>
      </c>
      <c r="K778" s="36" t="str">
        <f t="shared" ca="1" si="12"/>
        <v>39371B71-30C8-B390-A4BC-D5608314ECA9</v>
      </c>
      <c r="L778" s="37"/>
      <c r="M778" s="37" t="s">
        <v>115</v>
      </c>
    </row>
    <row r="779" spans="1:13" ht="15" customHeight="1" x14ac:dyDescent="0.3">
      <c r="A779" s="3" t="s">
        <v>480</v>
      </c>
      <c r="B779" s="4" t="s">
        <v>113</v>
      </c>
      <c r="C779" s="9" t="s">
        <v>114</v>
      </c>
      <c r="D779" s="4" t="s">
        <v>458</v>
      </c>
      <c r="E779" s="4" t="s">
        <v>39</v>
      </c>
      <c r="F779" s="34" t="s">
        <v>294</v>
      </c>
      <c r="G779" s="35">
        <v>131</v>
      </c>
      <c r="H779" s="3" t="s">
        <v>481</v>
      </c>
      <c r="I779" s="36" t="s">
        <v>1</v>
      </c>
      <c r="J779" s="36" t="s">
        <v>464</v>
      </c>
      <c r="K779" s="36" t="str">
        <f t="shared" ca="1" si="12"/>
        <v>7ADE8C48-D5AF-5E6F-9079-BF6653E32ECB</v>
      </c>
      <c r="L779" s="37"/>
      <c r="M779" s="37" t="s">
        <v>115</v>
      </c>
    </row>
    <row r="780" spans="1:13" ht="15" customHeight="1" x14ac:dyDescent="0.3">
      <c r="A780" s="3" t="s">
        <v>480</v>
      </c>
      <c r="B780" s="4" t="s">
        <v>113</v>
      </c>
      <c r="C780" s="9" t="s">
        <v>114</v>
      </c>
      <c r="D780" s="4" t="s">
        <v>458</v>
      </c>
      <c r="E780" s="4" t="s">
        <v>39</v>
      </c>
      <c r="F780" s="34" t="s">
        <v>296</v>
      </c>
      <c r="G780" s="35">
        <v>106</v>
      </c>
      <c r="H780" s="3" t="s">
        <v>481</v>
      </c>
      <c r="I780" s="36" t="s">
        <v>1</v>
      </c>
      <c r="J780" s="36" t="s">
        <v>464</v>
      </c>
      <c r="K780" s="36" t="str">
        <f t="shared" ca="1" si="12"/>
        <v>DFD2631F-9CFB-120F-D787-23D979F9A57A</v>
      </c>
      <c r="L780" s="37"/>
      <c r="M780" s="37" t="s">
        <v>115</v>
      </c>
    </row>
    <row r="781" spans="1:13" ht="15" customHeight="1" x14ac:dyDescent="0.3">
      <c r="A781" s="3" t="s">
        <v>480</v>
      </c>
      <c r="B781" s="4" t="s">
        <v>113</v>
      </c>
      <c r="C781" s="9" t="s">
        <v>114</v>
      </c>
      <c r="D781" s="4" t="s">
        <v>458</v>
      </c>
      <c r="E781" s="4" t="s">
        <v>39</v>
      </c>
      <c r="F781" s="34" t="s">
        <v>298</v>
      </c>
      <c r="G781" s="35">
        <v>131</v>
      </c>
      <c r="H781" s="3" t="s">
        <v>481</v>
      </c>
      <c r="I781" s="36" t="s">
        <v>1</v>
      </c>
      <c r="J781" s="36" t="s">
        <v>464</v>
      </c>
      <c r="K781" s="36" t="str">
        <f t="shared" ca="1" si="12"/>
        <v>464866BB-3A61-3E4F-66BC-91E927EAB4D8</v>
      </c>
      <c r="L781" s="37"/>
      <c r="M781" s="37" t="s">
        <v>115</v>
      </c>
    </row>
    <row r="782" spans="1:13" ht="15" customHeight="1" x14ac:dyDescent="0.3">
      <c r="A782" s="3" t="s">
        <v>480</v>
      </c>
      <c r="B782" s="4" t="s">
        <v>113</v>
      </c>
      <c r="C782" s="9" t="s">
        <v>114</v>
      </c>
      <c r="D782" s="4" t="s">
        <v>458</v>
      </c>
      <c r="E782" s="4" t="s">
        <v>39</v>
      </c>
      <c r="F782" s="34" t="s">
        <v>300</v>
      </c>
      <c r="G782" s="35">
        <v>131</v>
      </c>
      <c r="H782" s="3" t="s">
        <v>481</v>
      </c>
      <c r="I782" s="36" t="s">
        <v>1</v>
      </c>
      <c r="J782" s="36" t="s">
        <v>464</v>
      </c>
      <c r="K782" s="36" t="str">
        <f t="shared" ca="1" si="12"/>
        <v>BEDD4FA9-CC6E-0E49-B881-FA36353991A0</v>
      </c>
      <c r="L782" s="37"/>
      <c r="M782" s="37" t="s">
        <v>115</v>
      </c>
    </row>
    <row r="783" spans="1:13" ht="15" customHeight="1" x14ac:dyDescent="0.3">
      <c r="A783" s="3" t="s">
        <v>480</v>
      </c>
      <c r="B783" s="4" t="s">
        <v>113</v>
      </c>
      <c r="C783" s="9" t="s">
        <v>114</v>
      </c>
      <c r="D783" s="4" t="s">
        <v>458</v>
      </c>
      <c r="E783" s="4" t="s">
        <v>39</v>
      </c>
      <c r="F783" s="34" t="s">
        <v>302</v>
      </c>
      <c r="G783" s="35">
        <v>128</v>
      </c>
      <c r="H783" s="3" t="s">
        <v>481</v>
      </c>
      <c r="I783" s="36" t="s">
        <v>1</v>
      </c>
      <c r="J783" s="36" t="s">
        <v>464</v>
      </c>
      <c r="K783" s="36" t="str">
        <f t="shared" ca="1" si="12"/>
        <v>DAAF4D3E-3E40-DFB6-6069-48174EDF1514</v>
      </c>
      <c r="L783" s="37"/>
      <c r="M783" s="37" t="s">
        <v>115</v>
      </c>
    </row>
    <row r="784" spans="1:13" ht="15" customHeight="1" x14ac:dyDescent="0.3">
      <c r="A784" s="3" t="s">
        <v>480</v>
      </c>
      <c r="B784" s="4" t="s">
        <v>113</v>
      </c>
      <c r="C784" s="9" t="s">
        <v>114</v>
      </c>
      <c r="D784" s="4" t="s">
        <v>458</v>
      </c>
      <c r="E784" s="4" t="s">
        <v>39</v>
      </c>
      <c r="F784" s="34" t="s">
        <v>304</v>
      </c>
      <c r="G784" s="35">
        <v>82</v>
      </c>
      <c r="H784" s="3" t="s">
        <v>481</v>
      </c>
      <c r="I784" s="36" t="s">
        <v>1</v>
      </c>
      <c r="J784" s="36" t="s">
        <v>464</v>
      </c>
      <c r="K784" s="36" t="str">
        <f t="shared" ca="1" si="12"/>
        <v>1596D7DA-DAE7-C505-27C6-8186591BF7FC</v>
      </c>
      <c r="L784" s="37"/>
      <c r="M784" s="37" t="s">
        <v>115</v>
      </c>
    </row>
    <row r="785" spans="1:13" ht="15" customHeight="1" x14ac:dyDescent="0.3">
      <c r="A785" s="3" t="s">
        <v>480</v>
      </c>
      <c r="B785" s="4" t="s">
        <v>113</v>
      </c>
      <c r="C785" s="9" t="s">
        <v>114</v>
      </c>
      <c r="D785" s="4" t="s">
        <v>458</v>
      </c>
      <c r="E785" s="4" t="s">
        <v>39</v>
      </c>
      <c r="F785" s="34" t="s">
        <v>306</v>
      </c>
      <c r="G785" s="35">
        <v>131</v>
      </c>
      <c r="H785" s="3" t="s">
        <v>481</v>
      </c>
      <c r="I785" s="36" t="s">
        <v>1</v>
      </c>
      <c r="J785" s="36" t="s">
        <v>464</v>
      </c>
      <c r="K785" s="36" t="str">
        <f t="shared" ca="1" si="12"/>
        <v>7ECAA38C-7E9E-DF2C-D369-71510ED18E06</v>
      </c>
      <c r="L785" s="37"/>
      <c r="M785" s="37" t="s">
        <v>115</v>
      </c>
    </row>
    <row r="786" spans="1:13" ht="15" customHeight="1" x14ac:dyDescent="0.3">
      <c r="A786" s="3" t="s">
        <v>480</v>
      </c>
      <c r="B786" s="4" t="s">
        <v>113</v>
      </c>
      <c r="C786" s="9" t="s">
        <v>114</v>
      </c>
      <c r="D786" s="4" t="s">
        <v>458</v>
      </c>
      <c r="E786" s="4" t="s">
        <v>39</v>
      </c>
      <c r="F786" s="34" t="s">
        <v>308</v>
      </c>
      <c r="G786" s="35">
        <v>82</v>
      </c>
      <c r="H786" s="3" t="s">
        <v>481</v>
      </c>
      <c r="I786" s="36" t="s">
        <v>1</v>
      </c>
      <c r="J786" s="36" t="s">
        <v>464</v>
      </c>
      <c r="K786" s="36" t="str">
        <f t="shared" ca="1" si="12"/>
        <v>09CAC40B-A167-E8F2-973D-0A03F35AF125</v>
      </c>
      <c r="L786" s="37"/>
      <c r="M786" s="37" t="s">
        <v>115</v>
      </c>
    </row>
    <row r="787" spans="1:13" ht="15" customHeight="1" x14ac:dyDescent="0.3">
      <c r="A787" s="3" t="s">
        <v>480</v>
      </c>
      <c r="B787" s="4" t="s">
        <v>113</v>
      </c>
      <c r="C787" s="9" t="s">
        <v>114</v>
      </c>
      <c r="D787" s="4" t="s">
        <v>458</v>
      </c>
      <c r="E787" s="4" t="s">
        <v>39</v>
      </c>
      <c r="F787" s="34" t="s">
        <v>310</v>
      </c>
      <c r="G787" s="35">
        <v>150</v>
      </c>
      <c r="H787" s="3" t="s">
        <v>481</v>
      </c>
      <c r="I787" s="36" t="s">
        <v>1</v>
      </c>
      <c r="J787" s="36" t="s">
        <v>464</v>
      </c>
      <c r="K787" s="36" t="str">
        <f t="shared" ca="1" si="12"/>
        <v>436A6CDD-1E17-E96F-D38B-3D01CE65BA46</v>
      </c>
      <c r="L787" s="37"/>
      <c r="M787" s="37" t="s">
        <v>115</v>
      </c>
    </row>
    <row r="788" spans="1:13" ht="15" customHeight="1" x14ac:dyDescent="0.3">
      <c r="A788" s="3" t="s">
        <v>480</v>
      </c>
      <c r="B788" s="4" t="s">
        <v>113</v>
      </c>
      <c r="C788" s="9" t="s">
        <v>114</v>
      </c>
      <c r="D788" s="4" t="s">
        <v>458</v>
      </c>
      <c r="E788" s="4" t="s">
        <v>39</v>
      </c>
      <c r="F788" s="34" t="s">
        <v>312</v>
      </c>
      <c r="G788" s="35">
        <v>150</v>
      </c>
      <c r="H788" s="3" t="s">
        <v>481</v>
      </c>
      <c r="I788" s="36" t="s">
        <v>1</v>
      </c>
      <c r="J788" s="36" t="s">
        <v>464</v>
      </c>
      <c r="K788" s="36" t="str">
        <f t="shared" ca="1" si="12"/>
        <v>443C349D-96C5-E087-BA88-9DB23A0E13B5</v>
      </c>
      <c r="L788" s="37"/>
      <c r="M788" s="37" t="s">
        <v>115</v>
      </c>
    </row>
    <row r="789" spans="1:13" ht="15" customHeight="1" x14ac:dyDescent="0.3">
      <c r="A789" s="3" t="s">
        <v>480</v>
      </c>
      <c r="B789" s="4" t="s">
        <v>113</v>
      </c>
      <c r="C789" s="9" t="s">
        <v>114</v>
      </c>
      <c r="D789" s="4" t="s">
        <v>458</v>
      </c>
      <c r="E789" s="4" t="s">
        <v>39</v>
      </c>
      <c r="F789" s="34" t="s">
        <v>314</v>
      </c>
      <c r="G789" s="35">
        <v>131</v>
      </c>
      <c r="H789" s="3" t="s">
        <v>481</v>
      </c>
      <c r="I789" s="36" t="s">
        <v>1</v>
      </c>
      <c r="J789" s="36" t="s">
        <v>464</v>
      </c>
      <c r="K789" s="36" t="str">
        <f t="shared" ca="1" si="12"/>
        <v>4283791C-7CA8-8305-3663-C37F7B5A5706</v>
      </c>
      <c r="L789" s="37"/>
      <c r="M789" s="37" t="s">
        <v>115</v>
      </c>
    </row>
    <row r="790" spans="1:13" ht="15" customHeight="1" x14ac:dyDescent="0.3">
      <c r="A790" s="3" t="s">
        <v>480</v>
      </c>
      <c r="B790" s="4" t="s">
        <v>113</v>
      </c>
      <c r="C790" s="9" t="s">
        <v>114</v>
      </c>
      <c r="D790" s="4" t="s">
        <v>458</v>
      </c>
      <c r="E790" s="4" t="s">
        <v>39</v>
      </c>
      <c r="F790" s="34" t="s">
        <v>316</v>
      </c>
      <c r="G790" s="35">
        <v>131</v>
      </c>
      <c r="H790" s="3" t="s">
        <v>481</v>
      </c>
      <c r="I790" s="36" t="s">
        <v>1</v>
      </c>
      <c r="J790" s="36" t="s">
        <v>464</v>
      </c>
      <c r="K790" s="36" t="str">
        <f t="shared" ca="1" si="12"/>
        <v>0697058E-8811-FC62-1044-64ED8648622F</v>
      </c>
      <c r="L790" s="37"/>
      <c r="M790" s="37" t="s">
        <v>115</v>
      </c>
    </row>
    <row r="791" spans="1:13" ht="15" customHeight="1" x14ac:dyDescent="0.3">
      <c r="A791" s="3" t="s">
        <v>480</v>
      </c>
      <c r="B791" s="4" t="s">
        <v>113</v>
      </c>
      <c r="C791" s="9" t="s">
        <v>114</v>
      </c>
      <c r="D791" s="4" t="s">
        <v>458</v>
      </c>
      <c r="E791" s="4" t="s">
        <v>39</v>
      </c>
      <c r="F791" s="34" t="s">
        <v>318</v>
      </c>
      <c r="G791" s="35">
        <v>131</v>
      </c>
      <c r="H791" s="3" t="s">
        <v>481</v>
      </c>
      <c r="I791" s="36" t="s">
        <v>1</v>
      </c>
      <c r="J791" s="36" t="s">
        <v>464</v>
      </c>
      <c r="K791" s="36" t="str">
        <f t="shared" ca="1" si="12"/>
        <v>9196C1DC-9EB8-1E0B-DC60-06C828910F95</v>
      </c>
      <c r="L791" s="37"/>
      <c r="M791" s="37" t="s">
        <v>115</v>
      </c>
    </row>
    <row r="792" spans="1:13" ht="15" customHeight="1" x14ac:dyDescent="0.3">
      <c r="A792" s="3" t="s">
        <v>480</v>
      </c>
      <c r="B792" s="4" t="s">
        <v>113</v>
      </c>
      <c r="C792" s="9" t="s">
        <v>114</v>
      </c>
      <c r="D792" s="4" t="s">
        <v>458</v>
      </c>
      <c r="E792" s="4" t="s">
        <v>39</v>
      </c>
      <c r="F792" s="34" t="s">
        <v>320</v>
      </c>
      <c r="G792" s="35">
        <v>131</v>
      </c>
      <c r="H792" s="3" t="s">
        <v>481</v>
      </c>
      <c r="I792" s="36" t="s">
        <v>1</v>
      </c>
      <c r="J792" s="36" t="s">
        <v>464</v>
      </c>
      <c r="K792" s="36" t="str">
        <f t="shared" ca="1" si="12"/>
        <v>B7DB93D0-BDF6-D997-1FA6-9C1E4FDCE942</v>
      </c>
      <c r="L792" s="37"/>
      <c r="M792" s="37" t="s">
        <v>115</v>
      </c>
    </row>
    <row r="793" spans="1:13" ht="15" customHeight="1" x14ac:dyDescent="0.3">
      <c r="A793" s="3" t="s">
        <v>480</v>
      </c>
      <c r="B793" s="4" t="s">
        <v>113</v>
      </c>
      <c r="C793" s="9" t="s">
        <v>114</v>
      </c>
      <c r="D793" s="4" t="s">
        <v>458</v>
      </c>
      <c r="E793" s="4" t="s">
        <v>39</v>
      </c>
      <c r="F793" s="34" t="s">
        <v>322</v>
      </c>
      <c r="G793" s="35">
        <v>131</v>
      </c>
      <c r="H793" s="3" t="s">
        <v>481</v>
      </c>
      <c r="I793" s="36" t="s">
        <v>1</v>
      </c>
      <c r="J793" s="36" t="s">
        <v>464</v>
      </c>
      <c r="K793" s="36" t="str">
        <f t="shared" ca="1" si="12"/>
        <v>C85395A7-2885-54C1-606A-6036DBF389DA</v>
      </c>
      <c r="L793" s="37"/>
      <c r="M793" s="37" t="s">
        <v>115</v>
      </c>
    </row>
    <row r="794" spans="1:13" ht="15" customHeight="1" x14ac:dyDescent="0.3">
      <c r="A794" s="3" t="s">
        <v>480</v>
      </c>
      <c r="B794" s="4" t="s">
        <v>113</v>
      </c>
      <c r="C794" s="9" t="s">
        <v>114</v>
      </c>
      <c r="D794" s="4" t="s">
        <v>458</v>
      </c>
      <c r="E794" s="4" t="s">
        <v>39</v>
      </c>
      <c r="F794" s="34" t="s">
        <v>324</v>
      </c>
      <c r="G794" s="35">
        <v>150</v>
      </c>
      <c r="H794" s="3" t="s">
        <v>481</v>
      </c>
      <c r="I794" s="36" t="s">
        <v>1</v>
      </c>
      <c r="J794" s="36" t="s">
        <v>464</v>
      </c>
      <c r="K794" s="36" t="str">
        <f t="shared" ca="1" si="12"/>
        <v>A10BFBFB-A9CE-82CB-5C6F-2236E429703D</v>
      </c>
      <c r="L794" s="37"/>
      <c r="M794" s="37" t="s">
        <v>115</v>
      </c>
    </row>
    <row r="795" spans="1:13" ht="15" customHeight="1" x14ac:dyDescent="0.3">
      <c r="A795" s="3" t="s">
        <v>480</v>
      </c>
      <c r="B795" s="4" t="s">
        <v>113</v>
      </c>
      <c r="C795" s="9" t="s">
        <v>114</v>
      </c>
      <c r="D795" s="4" t="s">
        <v>458</v>
      </c>
      <c r="E795" s="4" t="s">
        <v>39</v>
      </c>
      <c r="F795" s="34" t="s">
        <v>326</v>
      </c>
      <c r="G795" s="35">
        <v>131</v>
      </c>
      <c r="H795" s="3" t="s">
        <v>481</v>
      </c>
      <c r="I795" s="36" t="s">
        <v>1</v>
      </c>
      <c r="J795" s="36" t="s">
        <v>464</v>
      </c>
      <c r="K795" s="36" t="str">
        <f t="shared" ca="1" si="12"/>
        <v>95BD3171-FEB4-094D-DBFC-93142F74AEDF</v>
      </c>
      <c r="L795" s="37"/>
      <c r="M795" s="37" t="s">
        <v>115</v>
      </c>
    </row>
    <row r="796" spans="1:13" ht="15" customHeight="1" x14ac:dyDescent="0.3">
      <c r="A796" s="3" t="s">
        <v>480</v>
      </c>
      <c r="B796" s="4" t="s">
        <v>113</v>
      </c>
      <c r="C796" s="9" t="s">
        <v>114</v>
      </c>
      <c r="D796" s="4" t="s">
        <v>458</v>
      </c>
      <c r="E796" s="4" t="s">
        <v>39</v>
      </c>
      <c r="F796" s="34" t="s">
        <v>328</v>
      </c>
      <c r="G796" s="35">
        <v>128</v>
      </c>
      <c r="H796" s="3" t="s">
        <v>481</v>
      </c>
      <c r="I796" s="36" t="s">
        <v>1</v>
      </c>
      <c r="J796" s="36" t="s">
        <v>464</v>
      </c>
      <c r="K796" s="36" t="str">
        <f t="shared" ca="1" si="12"/>
        <v>0C4CB0A6-2659-D401-2148-38073768445D</v>
      </c>
      <c r="L796" s="37"/>
      <c r="M796" s="37" t="s">
        <v>115</v>
      </c>
    </row>
    <row r="797" spans="1:13" ht="15" customHeight="1" x14ac:dyDescent="0.3">
      <c r="A797" s="3" t="s">
        <v>480</v>
      </c>
      <c r="B797" s="4" t="s">
        <v>113</v>
      </c>
      <c r="C797" s="9" t="s">
        <v>114</v>
      </c>
      <c r="D797" s="4" t="s">
        <v>458</v>
      </c>
      <c r="E797" s="4" t="s">
        <v>39</v>
      </c>
      <c r="F797" s="34" t="s">
        <v>330</v>
      </c>
      <c r="G797" s="35">
        <v>150</v>
      </c>
      <c r="H797" s="3" t="s">
        <v>481</v>
      </c>
      <c r="I797" s="36" t="s">
        <v>1</v>
      </c>
      <c r="J797" s="36" t="s">
        <v>464</v>
      </c>
      <c r="K797" s="36" t="str">
        <f t="shared" ca="1" si="12"/>
        <v>AAAEF1C4-E2DC-182A-A873-94F7E839231C</v>
      </c>
      <c r="L797" s="37"/>
      <c r="M797" s="37" t="s">
        <v>115</v>
      </c>
    </row>
    <row r="798" spans="1:13" ht="15" customHeight="1" x14ac:dyDescent="0.3">
      <c r="A798" s="3" t="s">
        <v>480</v>
      </c>
      <c r="B798" s="4" t="s">
        <v>113</v>
      </c>
      <c r="C798" s="9" t="s">
        <v>114</v>
      </c>
      <c r="D798" s="4" t="s">
        <v>458</v>
      </c>
      <c r="E798" s="4" t="s">
        <v>39</v>
      </c>
      <c r="F798" s="34" t="s">
        <v>332</v>
      </c>
      <c r="G798" s="35">
        <v>131</v>
      </c>
      <c r="H798" s="3" t="s">
        <v>481</v>
      </c>
      <c r="I798" s="36" t="s">
        <v>1</v>
      </c>
      <c r="J798" s="36" t="s">
        <v>464</v>
      </c>
      <c r="K798" s="36" t="str">
        <f t="shared" ca="1" si="12"/>
        <v>412E519B-46BE-B412-5086-A37BA05C78FC</v>
      </c>
      <c r="L798" s="37"/>
      <c r="M798" s="37" t="s">
        <v>115</v>
      </c>
    </row>
    <row r="799" spans="1:13" ht="15" customHeight="1" x14ac:dyDescent="0.3">
      <c r="A799" s="3" t="s">
        <v>480</v>
      </c>
      <c r="B799" s="4" t="s">
        <v>113</v>
      </c>
      <c r="C799" s="9" t="s">
        <v>114</v>
      </c>
      <c r="D799" s="4" t="s">
        <v>458</v>
      </c>
      <c r="E799" s="4" t="s">
        <v>39</v>
      </c>
      <c r="F799" s="34" t="s">
        <v>334</v>
      </c>
      <c r="G799" s="35">
        <v>131</v>
      </c>
      <c r="H799" s="3" t="s">
        <v>481</v>
      </c>
      <c r="I799" s="36" t="s">
        <v>1</v>
      </c>
      <c r="J799" s="36" t="s">
        <v>464</v>
      </c>
      <c r="K799" s="36" t="str">
        <f t="shared" ca="1" si="12"/>
        <v>9E88CFC9-4EF9-947F-81BC-1E6AFC5CC2A4</v>
      </c>
      <c r="L799" s="37"/>
      <c r="M799" s="37" t="s">
        <v>115</v>
      </c>
    </row>
    <row r="800" spans="1:13" ht="15" customHeight="1" x14ac:dyDescent="0.3">
      <c r="A800" s="3" t="s">
        <v>480</v>
      </c>
      <c r="B800" s="4" t="s">
        <v>113</v>
      </c>
      <c r="C800" s="9" t="s">
        <v>114</v>
      </c>
      <c r="D800" s="4" t="s">
        <v>458</v>
      </c>
      <c r="E800" s="4" t="s">
        <v>39</v>
      </c>
      <c r="F800" s="34" t="s">
        <v>336</v>
      </c>
      <c r="G800" s="35">
        <v>131</v>
      </c>
      <c r="H800" s="3" t="s">
        <v>481</v>
      </c>
      <c r="I800" s="36" t="s">
        <v>1</v>
      </c>
      <c r="J800" s="36" t="s">
        <v>464</v>
      </c>
      <c r="K800" s="36" t="str">
        <f t="shared" ca="1" si="12"/>
        <v>71CED05B-9A2E-3A7F-C81E-6BEFE7BCD554</v>
      </c>
      <c r="L800" s="37"/>
      <c r="M800" s="37" t="s">
        <v>115</v>
      </c>
    </row>
    <row r="801" spans="1:13" ht="15" customHeight="1" x14ac:dyDescent="0.3">
      <c r="A801" s="3" t="s">
        <v>480</v>
      </c>
      <c r="B801" s="4" t="s">
        <v>113</v>
      </c>
      <c r="C801" s="9" t="s">
        <v>114</v>
      </c>
      <c r="D801" s="4" t="s">
        <v>458</v>
      </c>
      <c r="E801" s="4" t="s">
        <v>39</v>
      </c>
      <c r="F801" s="34" t="s">
        <v>338</v>
      </c>
      <c r="G801" s="35">
        <v>131</v>
      </c>
      <c r="H801" s="3" t="s">
        <v>481</v>
      </c>
      <c r="I801" s="36" t="s">
        <v>1</v>
      </c>
      <c r="J801" s="36" t="s">
        <v>464</v>
      </c>
      <c r="K801" s="36" t="str">
        <f t="shared" ca="1" si="12"/>
        <v>4F52447C-B22F-8FBC-0774-BFC03588CF14</v>
      </c>
      <c r="L801" s="37"/>
      <c r="M801" s="37" t="s">
        <v>115</v>
      </c>
    </row>
    <row r="802" spans="1:13" ht="15" customHeight="1" x14ac:dyDescent="0.3">
      <c r="A802" s="3" t="s">
        <v>480</v>
      </c>
      <c r="B802" s="4" t="s">
        <v>113</v>
      </c>
      <c r="C802" s="9" t="s">
        <v>114</v>
      </c>
      <c r="D802" s="4" t="s">
        <v>458</v>
      </c>
      <c r="E802" s="4" t="s">
        <v>39</v>
      </c>
      <c r="F802" s="34" t="s">
        <v>340</v>
      </c>
      <c r="G802" s="35">
        <v>131</v>
      </c>
      <c r="H802" s="3" t="s">
        <v>481</v>
      </c>
      <c r="I802" s="36" t="s">
        <v>1</v>
      </c>
      <c r="J802" s="36" t="s">
        <v>464</v>
      </c>
      <c r="K802" s="36" t="str">
        <f t="shared" ca="1" si="12"/>
        <v>849CEC5A-D8BD-8CD6-94CB-6653930425F0</v>
      </c>
      <c r="L802" s="37"/>
      <c r="M802" s="37" t="s">
        <v>115</v>
      </c>
    </row>
    <row r="803" spans="1:13" ht="15" customHeight="1" x14ac:dyDescent="0.3">
      <c r="A803" s="3" t="s">
        <v>480</v>
      </c>
      <c r="B803" s="4" t="s">
        <v>113</v>
      </c>
      <c r="C803" s="9" t="s">
        <v>114</v>
      </c>
      <c r="D803" s="4" t="s">
        <v>458</v>
      </c>
      <c r="E803" s="4" t="s">
        <v>39</v>
      </c>
      <c r="F803" s="34" t="s">
        <v>342</v>
      </c>
      <c r="G803" s="35">
        <v>150</v>
      </c>
      <c r="H803" s="3" t="s">
        <v>481</v>
      </c>
      <c r="I803" s="36" t="s">
        <v>1</v>
      </c>
      <c r="J803" s="36" t="s">
        <v>464</v>
      </c>
      <c r="K803" s="36" t="str">
        <f t="shared" ca="1" si="12"/>
        <v>3766E201-C045-6CA8-B94E-31D63F11D8AA</v>
      </c>
      <c r="L803" s="37"/>
      <c r="M803" s="37" t="s">
        <v>115</v>
      </c>
    </row>
    <row r="804" spans="1:13" ht="15" customHeight="1" x14ac:dyDescent="0.3">
      <c r="A804" s="3" t="s">
        <v>480</v>
      </c>
      <c r="B804" s="4" t="s">
        <v>113</v>
      </c>
      <c r="C804" s="9" t="s">
        <v>114</v>
      </c>
      <c r="D804" s="4" t="s">
        <v>458</v>
      </c>
      <c r="E804" s="4" t="s">
        <v>39</v>
      </c>
      <c r="F804" s="34" t="s">
        <v>344</v>
      </c>
      <c r="G804" s="35">
        <v>131</v>
      </c>
      <c r="H804" s="3" t="s">
        <v>481</v>
      </c>
      <c r="I804" s="36" t="s">
        <v>1</v>
      </c>
      <c r="J804" s="36" t="s">
        <v>464</v>
      </c>
      <c r="K804" s="36" t="str">
        <f t="shared" ca="1" si="12"/>
        <v>1C6380BB-5769-CEA1-7FB8-6948768EF4F0</v>
      </c>
      <c r="L804" s="37"/>
      <c r="M804" s="37" t="s">
        <v>115</v>
      </c>
    </row>
    <row r="805" spans="1:13" ht="15" customHeight="1" x14ac:dyDescent="0.3">
      <c r="A805" s="3" t="s">
        <v>480</v>
      </c>
      <c r="B805" s="4" t="s">
        <v>113</v>
      </c>
      <c r="C805" s="9" t="s">
        <v>114</v>
      </c>
      <c r="D805" s="4" t="s">
        <v>458</v>
      </c>
      <c r="E805" s="4" t="s">
        <v>39</v>
      </c>
      <c r="F805" s="34" t="s">
        <v>346</v>
      </c>
      <c r="G805" s="35">
        <v>128</v>
      </c>
      <c r="H805" s="3" t="s">
        <v>481</v>
      </c>
      <c r="I805" s="36" t="s">
        <v>1</v>
      </c>
      <c r="J805" s="36" t="s">
        <v>464</v>
      </c>
      <c r="K805" s="36" t="str">
        <f t="shared" ca="1" si="12"/>
        <v>58E82E9F-9359-E463-D174-1ABE72FAD7EB</v>
      </c>
      <c r="L805" s="37"/>
      <c r="M805" s="37" t="s">
        <v>115</v>
      </c>
    </row>
    <row r="806" spans="1:13" ht="15" customHeight="1" x14ac:dyDescent="0.3">
      <c r="A806" s="3" t="s">
        <v>480</v>
      </c>
      <c r="B806" s="4" t="s">
        <v>113</v>
      </c>
      <c r="C806" s="9" t="s">
        <v>114</v>
      </c>
      <c r="D806" s="4" t="s">
        <v>458</v>
      </c>
      <c r="E806" s="4" t="s">
        <v>39</v>
      </c>
      <c r="F806" s="34" t="s">
        <v>348</v>
      </c>
      <c r="G806" s="35">
        <v>60</v>
      </c>
      <c r="H806" s="3" t="s">
        <v>481</v>
      </c>
      <c r="I806" s="36" t="s">
        <v>1</v>
      </c>
      <c r="J806" s="36" t="s">
        <v>464</v>
      </c>
      <c r="K806" s="36" t="str">
        <f t="shared" ca="1" si="12"/>
        <v>326A0B50-5D79-9874-9982-7ADEE93AFAF4</v>
      </c>
      <c r="L806" s="37"/>
      <c r="M806" s="37" t="s">
        <v>115</v>
      </c>
    </row>
    <row r="807" spans="1:13" ht="15" customHeight="1" x14ac:dyDescent="0.3">
      <c r="A807" s="3" t="s">
        <v>480</v>
      </c>
      <c r="B807" s="4" t="s">
        <v>113</v>
      </c>
      <c r="C807" s="9" t="s">
        <v>114</v>
      </c>
      <c r="D807" s="4" t="s">
        <v>458</v>
      </c>
      <c r="E807" s="4" t="s">
        <v>39</v>
      </c>
      <c r="F807" s="34" t="s">
        <v>350</v>
      </c>
      <c r="G807" s="35">
        <v>132</v>
      </c>
      <c r="H807" s="3" t="s">
        <v>481</v>
      </c>
      <c r="I807" s="36" t="s">
        <v>1</v>
      </c>
      <c r="J807" s="36" t="s">
        <v>464</v>
      </c>
      <c r="K807" s="36" t="str">
        <f t="shared" ca="1" si="12"/>
        <v>D98938B0-3537-27FE-18CC-495C03A32D9A</v>
      </c>
      <c r="L807" s="37"/>
      <c r="M807" s="37" t="s">
        <v>115</v>
      </c>
    </row>
    <row r="808" spans="1:13" ht="15" customHeight="1" x14ac:dyDescent="0.3">
      <c r="A808" s="3" t="s">
        <v>480</v>
      </c>
      <c r="B808" s="4" t="s">
        <v>113</v>
      </c>
      <c r="C808" s="9" t="s">
        <v>114</v>
      </c>
      <c r="D808" s="4" t="s">
        <v>458</v>
      </c>
      <c r="E808" s="4" t="s">
        <v>39</v>
      </c>
      <c r="F808" s="34" t="s">
        <v>352</v>
      </c>
      <c r="G808" s="35">
        <v>131</v>
      </c>
      <c r="H808" s="3" t="s">
        <v>481</v>
      </c>
      <c r="I808" s="36" t="s">
        <v>1</v>
      </c>
      <c r="J808" s="36" t="s">
        <v>464</v>
      </c>
      <c r="K808" s="36" t="str">
        <f t="shared" ca="1" si="12"/>
        <v>5E5942CD-77E3-BAEE-99E4-C6466BFA4F21</v>
      </c>
      <c r="L808" s="37"/>
      <c r="M808" s="37" t="s">
        <v>115</v>
      </c>
    </row>
    <row r="809" spans="1:13" ht="15" customHeight="1" x14ac:dyDescent="0.3">
      <c r="A809" s="3" t="s">
        <v>480</v>
      </c>
      <c r="B809" s="4" t="s">
        <v>113</v>
      </c>
      <c r="C809" s="9" t="s">
        <v>114</v>
      </c>
      <c r="D809" s="4" t="s">
        <v>458</v>
      </c>
      <c r="E809" s="4" t="s">
        <v>39</v>
      </c>
      <c r="F809" s="34" t="s">
        <v>354</v>
      </c>
      <c r="G809" s="35">
        <v>131</v>
      </c>
      <c r="H809" s="3" t="s">
        <v>481</v>
      </c>
      <c r="I809" s="36" t="s">
        <v>1</v>
      </c>
      <c r="J809" s="36" t="s">
        <v>464</v>
      </c>
      <c r="K809" s="36" t="str">
        <f t="shared" ca="1" si="12"/>
        <v>000DB007-8865-A33C-21E1-60CE0D12356F</v>
      </c>
      <c r="L809" s="37"/>
      <c r="M809" s="37" t="s">
        <v>115</v>
      </c>
    </row>
    <row r="810" spans="1:13" ht="15" customHeight="1" x14ac:dyDescent="0.3">
      <c r="A810" s="3" t="s">
        <v>480</v>
      </c>
      <c r="B810" s="4" t="s">
        <v>113</v>
      </c>
      <c r="C810" s="9" t="s">
        <v>114</v>
      </c>
      <c r="D810" s="4" t="s">
        <v>458</v>
      </c>
      <c r="E810" s="4" t="s">
        <v>39</v>
      </c>
      <c r="F810" s="34" t="s">
        <v>356</v>
      </c>
      <c r="G810" s="35">
        <v>131</v>
      </c>
      <c r="H810" s="3" t="s">
        <v>481</v>
      </c>
      <c r="I810" s="36" t="s">
        <v>1</v>
      </c>
      <c r="J810" s="36" t="s">
        <v>464</v>
      </c>
      <c r="K810" s="36" t="str">
        <f t="shared" ca="1" si="12"/>
        <v>F0D702DB-DAA5-6216-B653-E45A89CBA388</v>
      </c>
      <c r="L810" s="37"/>
      <c r="M810" s="37" t="s">
        <v>115</v>
      </c>
    </row>
    <row r="811" spans="1:13" ht="15" customHeight="1" x14ac:dyDescent="0.3">
      <c r="A811" s="3" t="s">
        <v>480</v>
      </c>
      <c r="B811" s="4" t="s">
        <v>113</v>
      </c>
      <c r="C811" s="9" t="s">
        <v>114</v>
      </c>
      <c r="D811" s="4" t="s">
        <v>458</v>
      </c>
      <c r="E811" s="4" t="s">
        <v>39</v>
      </c>
      <c r="F811" s="34" t="s">
        <v>358</v>
      </c>
      <c r="G811" s="35">
        <v>131</v>
      </c>
      <c r="H811" s="3" t="s">
        <v>481</v>
      </c>
      <c r="I811" s="36" t="s">
        <v>1</v>
      </c>
      <c r="J811" s="36" t="s">
        <v>464</v>
      </c>
      <c r="K811" s="36" t="str">
        <f t="shared" ca="1" si="12"/>
        <v>4DCEE9B7-EB23-DED7-CE58-DB7221799A7C</v>
      </c>
      <c r="L811" s="37"/>
      <c r="M811" s="37" t="s">
        <v>115</v>
      </c>
    </row>
    <row r="812" spans="1:13" ht="15" customHeight="1" x14ac:dyDescent="0.3">
      <c r="A812" s="3" t="s">
        <v>480</v>
      </c>
      <c r="B812" s="4" t="s">
        <v>113</v>
      </c>
      <c r="C812" s="9" t="s">
        <v>114</v>
      </c>
      <c r="D812" s="4" t="s">
        <v>458</v>
      </c>
      <c r="E812" s="4" t="s">
        <v>39</v>
      </c>
      <c r="F812" s="34" t="s">
        <v>360</v>
      </c>
      <c r="G812" s="35">
        <v>131</v>
      </c>
      <c r="H812" s="3" t="s">
        <v>481</v>
      </c>
      <c r="I812" s="36" t="s">
        <v>1</v>
      </c>
      <c r="J812" s="36" t="s">
        <v>464</v>
      </c>
      <c r="K812" s="36" t="str">
        <f t="shared" ca="1" si="12"/>
        <v>89AF8358-F048-6FA7-E4DD-68D28B8E465F</v>
      </c>
      <c r="L812" s="37"/>
      <c r="M812" s="37" t="s">
        <v>115</v>
      </c>
    </row>
    <row r="813" spans="1:13" ht="15" customHeight="1" x14ac:dyDescent="0.3">
      <c r="A813" s="3" t="s">
        <v>480</v>
      </c>
      <c r="B813" s="4" t="s">
        <v>113</v>
      </c>
      <c r="C813" s="9" t="s">
        <v>114</v>
      </c>
      <c r="D813" s="4" t="s">
        <v>458</v>
      </c>
      <c r="E813" s="4" t="s">
        <v>39</v>
      </c>
      <c r="F813" s="34" t="s">
        <v>362</v>
      </c>
      <c r="G813" s="35">
        <v>150</v>
      </c>
      <c r="H813" s="3" t="s">
        <v>481</v>
      </c>
      <c r="I813" s="36" t="s">
        <v>1</v>
      </c>
      <c r="J813" s="36" t="s">
        <v>464</v>
      </c>
      <c r="K813" s="36" t="str">
        <f t="shared" ca="1" si="12"/>
        <v>D1A8F9F6-C1E0-C7AA-7A39-1C5592FA92E3</v>
      </c>
      <c r="L813" s="37"/>
      <c r="M813" s="37" t="s">
        <v>115</v>
      </c>
    </row>
    <row r="814" spans="1:13" ht="15" customHeight="1" x14ac:dyDescent="0.3">
      <c r="A814" s="3" t="s">
        <v>480</v>
      </c>
      <c r="B814" s="4" t="s">
        <v>113</v>
      </c>
      <c r="C814" s="9" t="s">
        <v>114</v>
      </c>
      <c r="D814" s="4" t="s">
        <v>458</v>
      </c>
      <c r="E814" s="4" t="s">
        <v>39</v>
      </c>
      <c r="F814" s="34" t="s">
        <v>364</v>
      </c>
      <c r="G814" s="35">
        <v>131</v>
      </c>
      <c r="H814" s="3" t="s">
        <v>481</v>
      </c>
      <c r="I814" s="36" t="s">
        <v>1</v>
      </c>
      <c r="J814" s="36" t="s">
        <v>464</v>
      </c>
      <c r="K814" s="36" t="str">
        <f t="shared" ca="1" si="12"/>
        <v>0F1F3AB5-8744-05F8-46AA-4D44D6B586B5</v>
      </c>
      <c r="L814" s="37"/>
      <c r="M814" s="37" t="s">
        <v>115</v>
      </c>
    </row>
    <row r="815" spans="1:13" ht="15" customHeight="1" x14ac:dyDescent="0.3">
      <c r="A815" s="3" t="s">
        <v>480</v>
      </c>
      <c r="B815" s="4" t="s">
        <v>113</v>
      </c>
      <c r="C815" s="9" t="s">
        <v>114</v>
      </c>
      <c r="D815" s="4" t="s">
        <v>458</v>
      </c>
      <c r="E815" s="4" t="s">
        <v>39</v>
      </c>
      <c r="F815" s="34" t="s">
        <v>366</v>
      </c>
      <c r="G815" s="35">
        <v>128</v>
      </c>
      <c r="H815" s="3" t="s">
        <v>481</v>
      </c>
      <c r="I815" s="36" t="s">
        <v>1</v>
      </c>
      <c r="J815" s="36" t="s">
        <v>464</v>
      </c>
      <c r="K815" s="36" t="str">
        <f t="shared" ca="1" si="12"/>
        <v>8B1B2738-33DF-7CDA-8D5D-2BAB158718FB</v>
      </c>
      <c r="L815" s="37"/>
      <c r="M815" s="37" t="s">
        <v>115</v>
      </c>
    </row>
    <row r="816" spans="1:13" ht="15" customHeight="1" x14ac:dyDescent="0.3">
      <c r="A816" s="3" t="s">
        <v>480</v>
      </c>
      <c r="B816" s="4" t="s">
        <v>113</v>
      </c>
      <c r="C816" s="9" t="s">
        <v>114</v>
      </c>
      <c r="D816" s="4" t="s">
        <v>458</v>
      </c>
      <c r="E816" s="4" t="s">
        <v>39</v>
      </c>
      <c r="F816" s="34" t="s">
        <v>368</v>
      </c>
      <c r="G816" s="35">
        <v>131</v>
      </c>
      <c r="H816" s="3" t="s">
        <v>481</v>
      </c>
      <c r="I816" s="36" t="s">
        <v>1</v>
      </c>
      <c r="J816" s="36" t="s">
        <v>464</v>
      </c>
      <c r="K816" s="36" t="str">
        <f t="shared" ca="1" si="12"/>
        <v>EC9461A7-690C-4E27-04BB-97EC01985EC6</v>
      </c>
      <c r="L816" s="37"/>
      <c r="M816" s="37" t="s">
        <v>115</v>
      </c>
    </row>
    <row r="817" spans="1:13" ht="15" customHeight="1" x14ac:dyDescent="0.3">
      <c r="A817" s="3" t="s">
        <v>480</v>
      </c>
      <c r="B817" s="4" t="s">
        <v>113</v>
      </c>
      <c r="C817" s="9" t="s">
        <v>114</v>
      </c>
      <c r="D817" s="4" t="s">
        <v>458</v>
      </c>
      <c r="E817" s="4" t="s">
        <v>39</v>
      </c>
      <c r="F817" s="34" t="s">
        <v>370</v>
      </c>
      <c r="G817" s="35">
        <v>132</v>
      </c>
      <c r="H817" s="3" t="s">
        <v>481</v>
      </c>
      <c r="I817" s="36" t="s">
        <v>1</v>
      </c>
      <c r="J817" s="36" t="s">
        <v>464</v>
      </c>
      <c r="K817" s="36" t="str">
        <f t="shared" ca="1" si="12"/>
        <v>471D122C-ECAE-FEF5-B981-809F50E7F67A</v>
      </c>
      <c r="L817" s="37"/>
      <c r="M817" s="37" t="s">
        <v>115</v>
      </c>
    </row>
    <row r="818" spans="1:13" ht="15" customHeight="1" x14ac:dyDescent="0.3">
      <c r="A818" s="3" t="s">
        <v>480</v>
      </c>
      <c r="B818" s="4" t="s">
        <v>113</v>
      </c>
      <c r="C818" s="9" t="s">
        <v>114</v>
      </c>
      <c r="D818" s="4" t="s">
        <v>458</v>
      </c>
      <c r="E818" s="4" t="s">
        <v>39</v>
      </c>
      <c r="F818" s="34" t="s">
        <v>372</v>
      </c>
      <c r="G818" s="35">
        <v>60</v>
      </c>
      <c r="H818" s="3" t="s">
        <v>481</v>
      </c>
      <c r="I818" s="36" t="s">
        <v>1</v>
      </c>
      <c r="J818" s="36" t="s">
        <v>464</v>
      </c>
      <c r="K818" s="36" t="str">
        <f t="shared" ca="1" si="12"/>
        <v>8E6AB243-F244-7E3B-19C0-5CE1255EDB36</v>
      </c>
      <c r="L818" s="37"/>
      <c r="M818" s="37" t="s">
        <v>115</v>
      </c>
    </row>
    <row r="819" spans="1:13" ht="15" customHeight="1" x14ac:dyDescent="0.3">
      <c r="A819" s="3" t="s">
        <v>480</v>
      </c>
      <c r="B819" s="4" t="s">
        <v>113</v>
      </c>
      <c r="C819" s="9" t="s">
        <v>114</v>
      </c>
      <c r="D819" s="4" t="s">
        <v>458</v>
      </c>
      <c r="E819" s="4" t="s">
        <v>39</v>
      </c>
      <c r="F819" s="34" t="s">
        <v>250</v>
      </c>
      <c r="G819" s="35">
        <v>60</v>
      </c>
      <c r="H819" s="3" t="s">
        <v>481</v>
      </c>
      <c r="I819" s="36" t="s">
        <v>1</v>
      </c>
      <c r="J819" s="36" t="s">
        <v>464</v>
      </c>
      <c r="K819" s="36" t="str">
        <f t="shared" ca="1" si="12"/>
        <v>6CDFA9DA-0178-10D3-1D75-26F411B28B75</v>
      </c>
      <c r="L819" s="37"/>
      <c r="M819" s="37" t="s">
        <v>115</v>
      </c>
    </row>
    <row r="820" spans="1:13" ht="15" customHeight="1" x14ac:dyDescent="0.3">
      <c r="A820" s="3" t="s">
        <v>480</v>
      </c>
      <c r="B820" s="4" t="s">
        <v>113</v>
      </c>
      <c r="C820" s="9" t="s">
        <v>114</v>
      </c>
      <c r="D820" s="4" t="s">
        <v>458</v>
      </c>
      <c r="E820" s="4" t="s">
        <v>39</v>
      </c>
      <c r="F820" s="34" t="s">
        <v>375</v>
      </c>
      <c r="G820" s="35">
        <v>60</v>
      </c>
      <c r="H820" s="3" t="s">
        <v>481</v>
      </c>
      <c r="I820" s="36" t="s">
        <v>1</v>
      </c>
      <c r="J820" s="36" t="s">
        <v>464</v>
      </c>
      <c r="K820" s="36" t="str">
        <f t="shared" ca="1" si="12"/>
        <v>0D0C3A15-E0A1-C375-F77A-D043A70EE44A</v>
      </c>
      <c r="L820" s="37"/>
      <c r="M820" s="37" t="s">
        <v>115</v>
      </c>
    </row>
    <row r="821" spans="1:13" ht="15" customHeight="1" x14ac:dyDescent="0.3">
      <c r="A821" s="3" t="s">
        <v>482</v>
      </c>
      <c r="B821" s="4" t="s">
        <v>113</v>
      </c>
      <c r="C821" s="9" t="s">
        <v>114</v>
      </c>
      <c r="D821" s="4" t="s">
        <v>458</v>
      </c>
      <c r="E821" s="4" t="s">
        <v>39</v>
      </c>
      <c r="F821" s="34" t="s">
        <v>251</v>
      </c>
      <c r="G821" s="35">
        <v>0</v>
      </c>
      <c r="H821" s="3" t="s">
        <v>466</v>
      </c>
      <c r="I821" s="36" t="s">
        <v>1</v>
      </c>
      <c r="J821" s="36" t="s">
        <v>467</v>
      </c>
      <c r="K821" s="36" t="str">
        <f t="shared" ca="1" si="12"/>
        <v>1DEAD2C4-F891-56E2-74D1-308AC2150F82</v>
      </c>
      <c r="L821" s="37"/>
      <c r="M821" s="37" t="s">
        <v>115</v>
      </c>
    </row>
    <row r="822" spans="1:13" ht="15" customHeight="1" x14ac:dyDescent="0.3">
      <c r="A822" s="3" t="s">
        <v>482</v>
      </c>
      <c r="B822" s="4" t="s">
        <v>113</v>
      </c>
      <c r="C822" s="9" t="s">
        <v>114</v>
      </c>
      <c r="D822" s="4" t="s">
        <v>458</v>
      </c>
      <c r="E822" s="4" t="s">
        <v>39</v>
      </c>
      <c r="F822" s="34" t="s">
        <v>254</v>
      </c>
      <c r="G822" s="35">
        <v>0</v>
      </c>
      <c r="H822" s="3" t="s">
        <v>466</v>
      </c>
      <c r="I822" s="36" t="s">
        <v>1</v>
      </c>
      <c r="J822" s="36" t="s">
        <v>467</v>
      </c>
      <c r="K822" s="36" t="str">
        <f t="shared" ca="1" si="12"/>
        <v>A8EBA171-5D44-F199-833C-C8CA6032F599</v>
      </c>
      <c r="L822" s="37"/>
      <c r="M822" s="37" t="s">
        <v>115</v>
      </c>
    </row>
    <row r="823" spans="1:13" ht="15" customHeight="1" x14ac:dyDescent="0.3">
      <c r="A823" s="3" t="s">
        <v>482</v>
      </c>
      <c r="B823" s="4" t="s">
        <v>113</v>
      </c>
      <c r="C823" s="9" t="s">
        <v>114</v>
      </c>
      <c r="D823" s="4" t="s">
        <v>458</v>
      </c>
      <c r="E823" s="4" t="s">
        <v>39</v>
      </c>
      <c r="F823" s="34" t="s">
        <v>256</v>
      </c>
      <c r="G823" s="35">
        <v>0</v>
      </c>
      <c r="H823" s="3" t="s">
        <v>466</v>
      </c>
      <c r="I823" s="36" t="s">
        <v>1</v>
      </c>
      <c r="J823" s="36" t="s">
        <v>467</v>
      </c>
      <c r="K823" s="36" t="str">
        <f t="shared" ca="1" si="12"/>
        <v>1748EEDA-C196-1A3D-BCE1-4EA29CEEF6C0</v>
      </c>
      <c r="L823" s="37"/>
      <c r="M823" s="37" t="s">
        <v>115</v>
      </c>
    </row>
    <row r="824" spans="1:13" ht="15" customHeight="1" x14ac:dyDescent="0.3">
      <c r="A824" s="3" t="s">
        <v>482</v>
      </c>
      <c r="B824" s="4" t="s">
        <v>113</v>
      </c>
      <c r="C824" s="9" t="s">
        <v>114</v>
      </c>
      <c r="D824" s="4" t="s">
        <v>458</v>
      </c>
      <c r="E824" s="4" t="s">
        <v>39</v>
      </c>
      <c r="F824" s="34" t="s">
        <v>258</v>
      </c>
      <c r="G824" s="35">
        <v>0</v>
      </c>
      <c r="H824" s="3" t="s">
        <v>466</v>
      </c>
      <c r="I824" s="36" t="s">
        <v>1</v>
      </c>
      <c r="J824" s="36" t="s">
        <v>467</v>
      </c>
      <c r="K824" s="36" t="str">
        <f t="shared" ca="1" si="12"/>
        <v>78FBE3B2-3E69-E718-767E-2218574575E4</v>
      </c>
      <c r="L824" s="37"/>
      <c r="M824" s="37" t="s">
        <v>115</v>
      </c>
    </row>
    <row r="825" spans="1:13" ht="15" customHeight="1" x14ac:dyDescent="0.3">
      <c r="A825" s="3" t="s">
        <v>482</v>
      </c>
      <c r="B825" s="4" t="s">
        <v>113</v>
      </c>
      <c r="C825" s="9" t="s">
        <v>114</v>
      </c>
      <c r="D825" s="4" t="s">
        <v>458</v>
      </c>
      <c r="E825" s="4" t="s">
        <v>39</v>
      </c>
      <c r="F825" s="34" t="s">
        <v>260</v>
      </c>
      <c r="G825" s="35">
        <v>0</v>
      </c>
      <c r="H825" s="3" t="s">
        <v>466</v>
      </c>
      <c r="I825" s="36" t="s">
        <v>1</v>
      </c>
      <c r="J825" s="36" t="s">
        <v>467</v>
      </c>
      <c r="K825" s="36" t="str">
        <f t="shared" ca="1" si="12"/>
        <v>57A7DFA2-1A13-3CEA-AA15-A7AA02ADEE94</v>
      </c>
      <c r="L825" s="37"/>
      <c r="M825" s="37" t="s">
        <v>115</v>
      </c>
    </row>
    <row r="826" spans="1:13" ht="15" customHeight="1" x14ac:dyDescent="0.3">
      <c r="A826" s="3" t="s">
        <v>482</v>
      </c>
      <c r="B826" s="4" t="s">
        <v>113</v>
      </c>
      <c r="C826" s="9" t="s">
        <v>114</v>
      </c>
      <c r="D826" s="4" t="s">
        <v>458</v>
      </c>
      <c r="E826" s="4" t="s">
        <v>39</v>
      </c>
      <c r="F826" s="34" t="s">
        <v>262</v>
      </c>
      <c r="G826" s="35">
        <v>0</v>
      </c>
      <c r="H826" s="3" t="s">
        <v>466</v>
      </c>
      <c r="I826" s="36" t="s">
        <v>1</v>
      </c>
      <c r="J826" s="36" t="s">
        <v>467</v>
      </c>
      <c r="K826" s="36" t="str">
        <f t="shared" ca="1" si="12"/>
        <v>6313BB97-237D-BBE8-6BCA-8373404FA15D</v>
      </c>
      <c r="L826" s="37"/>
      <c r="M826" s="37" t="s">
        <v>115</v>
      </c>
    </row>
    <row r="827" spans="1:13" ht="15" customHeight="1" x14ac:dyDescent="0.3">
      <c r="A827" s="3" t="s">
        <v>482</v>
      </c>
      <c r="B827" s="4" t="s">
        <v>113</v>
      </c>
      <c r="C827" s="9" t="s">
        <v>114</v>
      </c>
      <c r="D827" s="4" t="s">
        <v>458</v>
      </c>
      <c r="E827" s="4" t="s">
        <v>39</v>
      </c>
      <c r="F827" s="34" t="s">
        <v>264</v>
      </c>
      <c r="G827" s="35">
        <v>0</v>
      </c>
      <c r="H827" s="3" t="s">
        <v>466</v>
      </c>
      <c r="I827" s="36" t="s">
        <v>1</v>
      </c>
      <c r="J827" s="36" t="s">
        <v>467</v>
      </c>
      <c r="K827" s="36" t="str">
        <f t="shared" ca="1" si="12"/>
        <v>3D3D27B5-7C89-9580-FC07-67E4FCA17D3C</v>
      </c>
      <c r="L827" s="37"/>
      <c r="M827" s="37" t="s">
        <v>115</v>
      </c>
    </row>
    <row r="828" spans="1:13" ht="15" customHeight="1" x14ac:dyDescent="0.3">
      <c r="A828" s="3" t="s">
        <v>482</v>
      </c>
      <c r="B828" s="4" t="s">
        <v>113</v>
      </c>
      <c r="C828" s="9" t="s">
        <v>114</v>
      </c>
      <c r="D828" s="4" t="s">
        <v>458</v>
      </c>
      <c r="E828" s="4" t="s">
        <v>39</v>
      </c>
      <c r="F828" s="34" t="s">
        <v>266</v>
      </c>
      <c r="G828" s="35">
        <v>0</v>
      </c>
      <c r="H828" s="3" t="s">
        <v>466</v>
      </c>
      <c r="I828" s="36" t="s">
        <v>1</v>
      </c>
      <c r="J828" s="36" t="s">
        <v>467</v>
      </c>
      <c r="K828" s="36" t="str">
        <f t="shared" ca="1" si="12"/>
        <v>725378A2-C6C0-D649-A8AB-6C4AC158956B</v>
      </c>
      <c r="L828" s="37"/>
      <c r="M828" s="37" t="s">
        <v>115</v>
      </c>
    </row>
    <row r="829" spans="1:13" ht="15" customHeight="1" x14ac:dyDescent="0.3">
      <c r="A829" s="3" t="s">
        <v>482</v>
      </c>
      <c r="B829" s="4" t="s">
        <v>113</v>
      </c>
      <c r="C829" s="9" t="s">
        <v>114</v>
      </c>
      <c r="D829" s="4" t="s">
        <v>458</v>
      </c>
      <c r="E829" s="4" t="s">
        <v>39</v>
      </c>
      <c r="F829" s="34" t="s">
        <v>268</v>
      </c>
      <c r="G829" s="35">
        <v>0</v>
      </c>
      <c r="H829" s="3" t="s">
        <v>466</v>
      </c>
      <c r="I829" s="36" t="s">
        <v>1</v>
      </c>
      <c r="J829" s="36" t="s">
        <v>467</v>
      </c>
      <c r="K829" s="36" t="str">
        <f t="shared" ca="1" si="12"/>
        <v>40BCA36D-DDE5-6D7C-4088-CA18D26C4321</v>
      </c>
      <c r="L829" s="37"/>
      <c r="M829" s="37" t="s">
        <v>115</v>
      </c>
    </row>
    <row r="830" spans="1:13" ht="15" customHeight="1" x14ac:dyDescent="0.3">
      <c r="A830" s="3" t="s">
        <v>482</v>
      </c>
      <c r="B830" s="4" t="s">
        <v>113</v>
      </c>
      <c r="C830" s="9" t="s">
        <v>114</v>
      </c>
      <c r="D830" s="4" t="s">
        <v>458</v>
      </c>
      <c r="E830" s="4" t="s">
        <v>39</v>
      </c>
      <c r="F830" s="34" t="s">
        <v>270</v>
      </c>
      <c r="G830" s="35">
        <v>0</v>
      </c>
      <c r="H830" s="3" t="s">
        <v>466</v>
      </c>
      <c r="I830" s="36" t="s">
        <v>1</v>
      </c>
      <c r="J830" s="36" t="s">
        <v>467</v>
      </c>
      <c r="K830" s="36" t="str">
        <f t="shared" ca="1" si="12"/>
        <v>946C5868-CA94-F052-8A3A-F8D62A7E4D5D</v>
      </c>
      <c r="L830" s="37"/>
      <c r="M830" s="37" t="s">
        <v>115</v>
      </c>
    </row>
    <row r="831" spans="1:13" ht="15" customHeight="1" x14ac:dyDescent="0.3">
      <c r="A831" s="3" t="s">
        <v>482</v>
      </c>
      <c r="B831" s="4" t="s">
        <v>113</v>
      </c>
      <c r="C831" s="9" t="s">
        <v>114</v>
      </c>
      <c r="D831" s="4" t="s">
        <v>458</v>
      </c>
      <c r="E831" s="4" t="s">
        <v>39</v>
      </c>
      <c r="F831" s="34" t="s">
        <v>272</v>
      </c>
      <c r="G831" s="35">
        <v>0</v>
      </c>
      <c r="H831" s="3" t="s">
        <v>466</v>
      </c>
      <c r="I831" s="36" t="s">
        <v>1</v>
      </c>
      <c r="J831" s="36" t="s">
        <v>467</v>
      </c>
      <c r="K831" s="36" t="str">
        <f t="shared" ca="1" si="12"/>
        <v>76E4675C-6F1C-D35F-207F-A981D22183C1</v>
      </c>
      <c r="L831" s="37"/>
      <c r="M831" s="37" t="s">
        <v>115</v>
      </c>
    </row>
    <row r="832" spans="1:13" ht="15" customHeight="1" x14ac:dyDescent="0.3">
      <c r="A832" s="3" t="s">
        <v>482</v>
      </c>
      <c r="B832" s="4" t="s">
        <v>113</v>
      </c>
      <c r="C832" s="9" t="s">
        <v>114</v>
      </c>
      <c r="D832" s="4" t="s">
        <v>458</v>
      </c>
      <c r="E832" s="4" t="s">
        <v>39</v>
      </c>
      <c r="F832" s="34" t="s">
        <v>274</v>
      </c>
      <c r="G832" s="35">
        <v>0</v>
      </c>
      <c r="H832" s="3" t="s">
        <v>466</v>
      </c>
      <c r="I832" s="36" t="s">
        <v>1</v>
      </c>
      <c r="J832" s="36" t="s">
        <v>467</v>
      </c>
      <c r="K832" s="36" t="str">
        <f t="shared" ca="1" si="12"/>
        <v>3E1EC5DF-1BEC-67E5-7464-8AC409620053</v>
      </c>
      <c r="L832" s="37"/>
      <c r="M832" s="37" t="s">
        <v>115</v>
      </c>
    </row>
    <row r="833" spans="1:13" ht="15" customHeight="1" x14ac:dyDescent="0.3">
      <c r="A833" s="3" t="s">
        <v>482</v>
      </c>
      <c r="B833" s="4" t="s">
        <v>113</v>
      </c>
      <c r="C833" s="9" t="s">
        <v>114</v>
      </c>
      <c r="D833" s="4" t="s">
        <v>458</v>
      </c>
      <c r="E833" s="4" t="s">
        <v>39</v>
      </c>
      <c r="F833" s="34" t="s">
        <v>276</v>
      </c>
      <c r="G833" s="35">
        <v>0</v>
      </c>
      <c r="H833" s="3" t="s">
        <v>466</v>
      </c>
      <c r="I833" s="36" t="s">
        <v>1</v>
      </c>
      <c r="J833" s="36" t="s">
        <v>467</v>
      </c>
      <c r="K833" s="36" t="str">
        <f t="shared" ca="1" si="12"/>
        <v>9C479A03-AB2D-130F-1A71-4D7EA4B94EFA</v>
      </c>
      <c r="L833" s="37"/>
      <c r="M833" s="37" t="s">
        <v>115</v>
      </c>
    </row>
    <row r="834" spans="1:13" ht="15" customHeight="1" x14ac:dyDescent="0.3">
      <c r="A834" s="3" t="s">
        <v>482</v>
      </c>
      <c r="B834" s="4" t="s">
        <v>113</v>
      </c>
      <c r="C834" s="9" t="s">
        <v>114</v>
      </c>
      <c r="D834" s="4" t="s">
        <v>458</v>
      </c>
      <c r="E834" s="4" t="s">
        <v>39</v>
      </c>
      <c r="F834" s="34" t="s">
        <v>278</v>
      </c>
      <c r="G834" s="35">
        <v>0</v>
      </c>
      <c r="H834" s="3" t="s">
        <v>466</v>
      </c>
      <c r="I834" s="36" t="s">
        <v>1</v>
      </c>
      <c r="J834" s="36" t="s">
        <v>467</v>
      </c>
      <c r="K834" s="36" t="str">
        <f t="shared" ref="K834:K897" ca="1" si="13">_GuidQuasiHexGenerator</f>
        <v>11353AE9-40C8-59FF-F49F-392E2C59C5FC</v>
      </c>
      <c r="L834" s="37"/>
      <c r="M834" s="37" t="s">
        <v>115</v>
      </c>
    </row>
    <row r="835" spans="1:13" ht="15" customHeight="1" x14ac:dyDescent="0.3">
      <c r="A835" s="3" t="s">
        <v>482</v>
      </c>
      <c r="B835" s="4" t="s">
        <v>113</v>
      </c>
      <c r="C835" s="9" t="s">
        <v>114</v>
      </c>
      <c r="D835" s="4" t="s">
        <v>458</v>
      </c>
      <c r="E835" s="4" t="s">
        <v>39</v>
      </c>
      <c r="F835" s="34" t="s">
        <v>280</v>
      </c>
      <c r="G835" s="35">
        <v>0</v>
      </c>
      <c r="H835" s="3" t="s">
        <v>466</v>
      </c>
      <c r="I835" s="36" t="s">
        <v>1</v>
      </c>
      <c r="J835" s="36" t="s">
        <v>467</v>
      </c>
      <c r="K835" s="36" t="str">
        <f t="shared" ca="1" si="13"/>
        <v>1F05224F-9D6D-00C3-ED9F-B655D891366E</v>
      </c>
      <c r="L835" s="37"/>
      <c r="M835" s="37" t="s">
        <v>115</v>
      </c>
    </row>
    <row r="836" spans="1:13" ht="15" customHeight="1" x14ac:dyDescent="0.3">
      <c r="A836" s="3" t="s">
        <v>482</v>
      </c>
      <c r="B836" s="4" t="s">
        <v>113</v>
      </c>
      <c r="C836" s="9" t="s">
        <v>114</v>
      </c>
      <c r="D836" s="4" t="s">
        <v>458</v>
      </c>
      <c r="E836" s="4" t="s">
        <v>39</v>
      </c>
      <c r="F836" s="34" t="s">
        <v>282</v>
      </c>
      <c r="G836" s="35">
        <v>0</v>
      </c>
      <c r="H836" s="3" t="s">
        <v>466</v>
      </c>
      <c r="I836" s="36" t="s">
        <v>1</v>
      </c>
      <c r="J836" s="36" t="s">
        <v>467</v>
      </c>
      <c r="K836" s="36" t="str">
        <f t="shared" ca="1" si="13"/>
        <v>F154807D-8D56-F1F1-249E-C4FB56364EC6</v>
      </c>
      <c r="L836" s="37"/>
      <c r="M836" s="37" t="s">
        <v>115</v>
      </c>
    </row>
    <row r="837" spans="1:13" ht="15" customHeight="1" x14ac:dyDescent="0.3">
      <c r="A837" s="3" t="s">
        <v>482</v>
      </c>
      <c r="B837" s="4" t="s">
        <v>113</v>
      </c>
      <c r="C837" s="9" t="s">
        <v>114</v>
      </c>
      <c r="D837" s="4" t="s">
        <v>458</v>
      </c>
      <c r="E837" s="4" t="s">
        <v>39</v>
      </c>
      <c r="F837" s="34" t="s">
        <v>284</v>
      </c>
      <c r="G837" s="35">
        <v>0</v>
      </c>
      <c r="H837" s="3" t="s">
        <v>466</v>
      </c>
      <c r="I837" s="36" t="s">
        <v>1</v>
      </c>
      <c r="J837" s="36" t="s">
        <v>467</v>
      </c>
      <c r="K837" s="36" t="str">
        <f t="shared" ca="1" si="13"/>
        <v>5B1012E1-AD7D-B8B3-23F4-C1A446F907ED</v>
      </c>
      <c r="L837" s="37"/>
      <c r="M837" s="37" t="s">
        <v>115</v>
      </c>
    </row>
    <row r="838" spans="1:13" ht="15" customHeight="1" x14ac:dyDescent="0.3">
      <c r="A838" s="3" t="s">
        <v>482</v>
      </c>
      <c r="B838" s="4" t="s">
        <v>113</v>
      </c>
      <c r="C838" s="9" t="s">
        <v>114</v>
      </c>
      <c r="D838" s="4" t="s">
        <v>458</v>
      </c>
      <c r="E838" s="4" t="s">
        <v>39</v>
      </c>
      <c r="F838" s="34" t="s">
        <v>286</v>
      </c>
      <c r="G838" s="35">
        <v>0</v>
      </c>
      <c r="H838" s="3" t="s">
        <v>466</v>
      </c>
      <c r="I838" s="36" t="s">
        <v>1</v>
      </c>
      <c r="J838" s="36" t="s">
        <v>467</v>
      </c>
      <c r="K838" s="36" t="str">
        <f t="shared" ca="1" si="13"/>
        <v>CDA4996C-654B-09D3-7DDE-96AEE493F709</v>
      </c>
      <c r="L838" s="37"/>
      <c r="M838" s="37" t="s">
        <v>115</v>
      </c>
    </row>
    <row r="839" spans="1:13" ht="15" customHeight="1" x14ac:dyDescent="0.3">
      <c r="A839" s="3" t="s">
        <v>482</v>
      </c>
      <c r="B839" s="4" t="s">
        <v>113</v>
      </c>
      <c r="C839" s="9" t="s">
        <v>114</v>
      </c>
      <c r="D839" s="4" t="s">
        <v>458</v>
      </c>
      <c r="E839" s="4" t="s">
        <v>39</v>
      </c>
      <c r="F839" s="34" t="s">
        <v>288</v>
      </c>
      <c r="G839" s="35">
        <v>0</v>
      </c>
      <c r="H839" s="3" t="s">
        <v>466</v>
      </c>
      <c r="I839" s="36" t="s">
        <v>1</v>
      </c>
      <c r="J839" s="36" t="s">
        <v>467</v>
      </c>
      <c r="K839" s="36" t="str">
        <f t="shared" ca="1" si="13"/>
        <v>1DF37735-F397-9FC0-0267-7805B6A0EF3D</v>
      </c>
      <c r="L839" s="37"/>
      <c r="M839" s="37" t="s">
        <v>115</v>
      </c>
    </row>
    <row r="840" spans="1:13" ht="15" customHeight="1" x14ac:dyDescent="0.3">
      <c r="A840" s="3" t="s">
        <v>482</v>
      </c>
      <c r="B840" s="4" t="s">
        <v>113</v>
      </c>
      <c r="C840" s="9" t="s">
        <v>114</v>
      </c>
      <c r="D840" s="4" t="s">
        <v>458</v>
      </c>
      <c r="E840" s="4" t="s">
        <v>39</v>
      </c>
      <c r="F840" s="34" t="s">
        <v>290</v>
      </c>
      <c r="G840" s="35">
        <v>0</v>
      </c>
      <c r="H840" s="3" t="s">
        <v>466</v>
      </c>
      <c r="I840" s="36" t="s">
        <v>1</v>
      </c>
      <c r="J840" s="36" t="s">
        <v>467</v>
      </c>
      <c r="K840" s="36" t="str">
        <f t="shared" ca="1" si="13"/>
        <v>9EC823BD-92A7-9538-632F-041F8578B763</v>
      </c>
      <c r="L840" s="37"/>
      <c r="M840" s="37" t="s">
        <v>115</v>
      </c>
    </row>
    <row r="841" spans="1:13" ht="15" customHeight="1" x14ac:dyDescent="0.3">
      <c r="A841" s="3" t="s">
        <v>482</v>
      </c>
      <c r="B841" s="4" t="s">
        <v>113</v>
      </c>
      <c r="C841" s="9" t="s">
        <v>114</v>
      </c>
      <c r="D841" s="4" t="s">
        <v>458</v>
      </c>
      <c r="E841" s="4" t="s">
        <v>39</v>
      </c>
      <c r="F841" s="34" t="s">
        <v>292</v>
      </c>
      <c r="G841" s="35">
        <v>0</v>
      </c>
      <c r="H841" s="3" t="s">
        <v>466</v>
      </c>
      <c r="I841" s="36" t="s">
        <v>1</v>
      </c>
      <c r="J841" s="36" t="s">
        <v>467</v>
      </c>
      <c r="K841" s="36" t="str">
        <f t="shared" ca="1" si="13"/>
        <v>CA3AC6D5-8242-23F6-87E8-575EF0623813</v>
      </c>
      <c r="L841" s="37"/>
      <c r="M841" s="37" t="s">
        <v>115</v>
      </c>
    </row>
    <row r="842" spans="1:13" ht="15" customHeight="1" x14ac:dyDescent="0.3">
      <c r="A842" s="3" t="s">
        <v>482</v>
      </c>
      <c r="B842" s="4" t="s">
        <v>113</v>
      </c>
      <c r="C842" s="9" t="s">
        <v>114</v>
      </c>
      <c r="D842" s="4" t="s">
        <v>458</v>
      </c>
      <c r="E842" s="4" t="s">
        <v>39</v>
      </c>
      <c r="F842" s="34" t="s">
        <v>294</v>
      </c>
      <c r="G842" s="35">
        <v>0</v>
      </c>
      <c r="H842" s="3" t="s">
        <v>466</v>
      </c>
      <c r="I842" s="36" t="s">
        <v>1</v>
      </c>
      <c r="J842" s="36" t="s">
        <v>467</v>
      </c>
      <c r="K842" s="36" t="str">
        <f t="shared" ca="1" si="13"/>
        <v>36CE0054-6F5D-1C15-8835-CCA37CD3F7DC</v>
      </c>
      <c r="L842" s="37"/>
      <c r="M842" s="37" t="s">
        <v>115</v>
      </c>
    </row>
    <row r="843" spans="1:13" ht="15" customHeight="1" x14ac:dyDescent="0.3">
      <c r="A843" s="3" t="s">
        <v>482</v>
      </c>
      <c r="B843" s="4" t="s">
        <v>113</v>
      </c>
      <c r="C843" s="9" t="s">
        <v>114</v>
      </c>
      <c r="D843" s="4" t="s">
        <v>458</v>
      </c>
      <c r="E843" s="4" t="s">
        <v>39</v>
      </c>
      <c r="F843" s="34" t="s">
        <v>296</v>
      </c>
      <c r="G843" s="35">
        <v>0</v>
      </c>
      <c r="H843" s="3" t="s">
        <v>466</v>
      </c>
      <c r="I843" s="36" t="s">
        <v>1</v>
      </c>
      <c r="J843" s="36" t="s">
        <v>467</v>
      </c>
      <c r="K843" s="36" t="str">
        <f t="shared" ca="1" si="13"/>
        <v>8599C6A8-6DAA-FC7A-680D-95C041F8AEA5</v>
      </c>
      <c r="L843" s="37"/>
      <c r="M843" s="37" t="s">
        <v>115</v>
      </c>
    </row>
    <row r="844" spans="1:13" ht="15" customHeight="1" x14ac:dyDescent="0.3">
      <c r="A844" s="3" t="s">
        <v>482</v>
      </c>
      <c r="B844" s="4" t="s">
        <v>113</v>
      </c>
      <c r="C844" s="9" t="s">
        <v>114</v>
      </c>
      <c r="D844" s="4" t="s">
        <v>458</v>
      </c>
      <c r="E844" s="4" t="s">
        <v>39</v>
      </c>
      <c r="F844" s="34" t="s">
        <v>298</v>
      </c>
      <c r="G844" s="35">
        <v>0</v>
      </c>
      <c r="H844" s="3" t="s">
        <v>466</v>
      </c>
      <c r="I844" s="36" t="s">
        <v>1</v>
      </c>
      <c r="J844" s="36" t="s">
        <v>467</v>
      </c>
      <c r="K844" s="36" t="str">
        <f t="shared" ca="1" si="13"/>
        <v>25627D0B-7AB4-2A73-6A04-B5820D83A835</v>
      </c>
      <c r="L844" s="37"/>
      <c r="M844" s="37" t="s">
        <v>115</v>
      </c>
    </row>
    <row r="845" spans="1:13" ht="15" customHeight="1" x14ac:dyDescent="0.3">
      <c r="A845" s="3" t="s">
        <v>482</v>
      </c>
      <c r="B845" s="4" t="s">
        <v>113</v>
      </c>
      <c r="C845" s="9" t="s">
        <v>114</v>
      </c>
      <c r="D845" s="4" t="s">
        <v>458</v>
      </c>
      <c r="E845" s="4" t="s">
        <v>39</v>
      </c>
      <c r="F845" s="34" t="s">
        <v>300</v>
      </c>
      <c r="G845" s="35">
        <v>0</v>
      </c>
      <c r="H845" s="3" t="s">
        <v>466</v>
      </c>
      <c r="I845" s="36" t="s">
        <v>1</v>
      </c>
      <c r="J845" s="36" t="s">
        <v>467</v>
      </c>
      <c r="K845" s="36" t="str">
        <f t="shared" ca="1" si="13"/>
        <v>F9082A70-8697-A777-347D-9C9D942A7184</v>
      </c>
      <c r="L845" s="37"/>
      <c r="M845" s="37" t="s">
        <v>115</v>
      </c>
    </row>
    <row r="846" spans="1:13" ht="15" customHeight="1" x14ac:dyDescent="0.3">
      <c r="A846" s="3" t="s">
        <v>482</v>
      </c>
      <c r="B846" s="4" t="s">
        <v>113</v>
      </c>
      <c r="C846" s="9" t="s">
        <v>114</v>
      </c>
      <c r="D846" s="4" t="s">
        <v>458</v>
      </c>
      <c r="E846" s="4" t="s">
        <v>39</v>
      </c>
      <c r="F846" s="34" t="s">
        <v>302</v>
      </c>
      <c r="G846" s="35">
        <v>0</v>
      </c>
      <c r="H846" s="3" t="s">
        <v>466</v>
      </c>
      <c r="I846" s="36" t="s">
        <v>1</v>
      </c>
      <c r="J846" s="36" t="s">
        <v>467</v>
      </c>
      <c r="K846" s="36" t="str">
        <f t="shared" ca="1" si="13"/>
        <v>990913D5-2AA3-3336-CC2E-38EF93B796DE</v>
      </c>
      <c r="L846" s="37"/>
      <c r="M846" s="37" t="s">
        <v>115</v>
      </c>
    </row>
    <row r="847" spans="1:13" ht="15" customHeight="1" x14ac:dyDescent="0.3">
      <c r="A847" s="3" t="s">
        <v>482</v>
      </c>
      <c r="B847" s="4" t="s">
        <v>113</v>
      </c>
      <c r="C847" s="9" t="s">
        <v>114</v>
      </c>
      <c r="D847" s="4" t="s">
        <v>458</v>
      </c>
      <c r="E847" s="4" t="s">
        <v>39</v>
      </c>
      <c r="F847" s="34" t="s">
        <v>304</v>
      </c>
      <c r="G847" s="35">
        <v>0</v>
      </c>
      <c r="H847" s="3" t="s">
        <v>466</v>
      </c>
      <c r="I847" s="36" t="s">
        <v>1</v>
      </c>
      <c r="J847" s="36" t="s">
        <v>467</v>
      </c>
      <c r="K847" s="36" t="str">
        <f t="shared" ca="1" si="13"/>
        <v>524A53CE-F470-C8CE-B70D-E4DE395C6CFC</v>
      </c>
      <c r="L847" s="37"/>
      <c r="M847" s="37" t="s">
        <v>115</v>
      </c>
    </row>
    <row r="848" spans="1:13" ht="15" customHeight="1" x14ac:dyDescent="0.3">
      <c r="A848" s="3" t="s">
        <v>482</v>
      </c>
      <c r="B848" s="4" t="s">
        <v>113</v>
      </c>
      <c r="C848" s="9" t="s">
        <v>114</v>
      </c>
      <c r="D848" s="4" t="s">
        <v>458</v>
      </c>
      <c r="E848" s="4" t="s">
        <v>39</v>
      </c>
      <c r="F848" s="34" t="s">
        <v>306</v>
      </c>
      <c r="G848" s="35">
        <v>0</v>
      </c>
      <c r="H848" s="3" t="s">
        <v>466</v>
      </c>
      <c r="I848" s="36" t="s">
        <v>1</v>
      </c>
      <c r="J848" s="36" t="s">
        <v>467</v>
      </c>
      <c r="K848" s="36" t="str">
        <f t="shared" ca="1" si="13"/>
        <v>ABD79822-0AD0-0FC5-C90D-C55D6F18A556</v>
      </c>
      <c r="L848" s="37"/>
      <c r="M848" s="37" t="s">
        <v>115</v>
      </c>
    </row>
    <row r="849" spans="1:13" ht="15" customHeight="1" x14ac:dyDescent="0.3">
      <c r="A849" s="3" t="s">
        <v>482</v>
      </c>
      <c r="B849" s="4" t="s">
        <v>113</v>
      </c>
      <c r="C849" s="9" t="s">
        <v>114</v>
      </c>
      <c r="D849" s="4" t="s">
        <v>458</v>
      </c>
      <c r="E849" s="4" t="s">
        <v>39</v>
      </c>
      <c r="F849" s="34" t="s">
        <v>308</v>
      </c>
      <c r="G849" s="35">
        <v>0</v>
      </c>
      <c r="H849" s="3" t="s">
        <v>466</v>
      </c>
      <c r="I849" s="36" t="s">
        <v>1</v>
      </c>
      <c r="J849" s="36" t="s">
        <v>467</v>
      </c>
      <c r="K849" s="36" t="str">
        <f t="shared" ca="1" si="13"/>
        <v>B2DF50C4-2653-BE2C-8B57-87AA94FDD4BE</v>
      </c>
      <c r="L849" s="37"/>
      <c r="M849" s="37" t="s">
        <v>115</v>
      </c>
    </row>
    <row r="850" spans="1:13" ht="15" customHeight="1" x14ac:dyDescent="0.3">
      <c r="A850" s="3" t="s">
        <v>482</v>
      </c>
      <c r="B850" s="4" t="s">
        <v>113</v>
      </c>
      <c r="C850" s="9" t="s">
        <v>114</v>
      </c>
      <c r="D850" s="4" t="s">
        <v>458</v>
      </c>
      <c r="E850" s="4" t="s">
        <v>39</v>
      </c>
      <c r="F850" s="34" t="s">
        <v>310</v>
      </c>
      <c r="G850" s="35">
        <v>0</v>
      </c>
      <c r="H850" s="3" t="s">
        <v>466</v>
      </c>
      <c r="I850" s="36" t="s">
        <v>1</v>
      </c>
      <c r="J850" s="36" t="s">
        <v>467</v>
      </c>
      <c r="K850" s="36" t="str">
        <f t="shared" ca="1" si="13"/>
        <v>9F22039B-BED3-1CDE-0575-35F56B138C65</v>
      </c>
      <c r="L850" s="37"/>
      <c r="M850" s="37" t="s">
        <v>115</v>
      </c>
    </row>
    <row r="851" spans="1:13" ht="15" customHeight="1" x14ac:dyDescent="0.3">
      <c r="A851" s="3" t="s">
        <v>482</v>
      </c>
      <c r="B851" s="4" t="s">
        <v>113</v>
      </c>
      <c r="C851" s="9" t="s">
        <v>114</v>
      </c>
      <c r="D851" s="4" t="s">
        <v>458</v>
      </c>
      <c r="E851" s="4" t="s">
        <v>39</v>
      </c>
      <c r="F851" s="34" t="s">
        <v>312</v>
      </c>
      <c r="G851" s="35">
        <v>0</v>
      </c>
      <c r="H851" s="3" t="s">
        <v>466</v>
      </c>
      <c r="I851" s="36" t="s">
        <v>1</v>
      </c>
      <c r="J851" s="36" t="s">
        <v>467</v>
      </c>
      <c r="K851" s="36" t="str">
        <f t="shared" ca="1" si="13"/>
        <v>5F987C45-6EC2-46DA-8D03-69DACA8F5FC6</v>
      </c>
      <c r="L851" s="37"/>
      <c r="M851" s="37" t="s">
        <v>115</v>
      </c>
    </row>
    <row r="852" spans="1:13" ht="15" customHeight="1" x14ac:dyDescent="0.3">
      <c r="A852" s="3" t="s">
        <v>482</v>
      </c>
      <c r="B852" s="4" t="s">
        <v>113</v>
      </c>
      <c r="C852" s="9" t="s">
        <v>114</v>
      </c>
      <c r="D852" s="4" t="s">
        <v>458</v>
      </c>
      <c r="E852" s="4" t="s">
        <v>39</v>
      </c>
      <c r="F852" s="34" t="s">
        <v>314</v>
      </c>
      <c r="G852" s="35">
        <v>0</v>
      </c>
      <c r="H852" s="3" t="s">
        <v>466</v>
      </c>
      <c r="I852" s="36" t="s">
        <v>1</v>
      </c>
      <c r="J852" s="36" t="s">
        <v>467</v>
      </c>
      <c r="K852" s="36" t="str">
        <f t="shared" ca="1" si="13"/>
        <v>98015489-BF71-2475-AC84-6C37CA54D2B3</v>
      </c>
      <c r="L852" s="37"/>
      <c r="M852" s="37" t="s">
        <v>115</v>
      </c>
    </row>
    <row r="853" spans="1:13" ht="15" customHeight="1" x14ac:dyDescent="0.3">
      <c r="A853" s="3" t="s">
        <v>482</v>
      </c>
      <c r="B853" s="4" t="s">
        <v>113</v>
      </c>
      <c r="C853" s="9" t="s">
        <v>114</v>
      </c>
      <c r="D853" s="4" t="s">
        <v>458</v>
      </c>
      <c r="E853" s="4" t="s">
        <v>39</v>
      </c>
      <c r="F853" s="34" t="s">
        <v>316</v>
      </c>
      <c r="G853" s="35">
        <v>0</v>
      </c>
      <c r="H853" s="3" t="s">
        <v>466</v>
      </c>
      <c r="I853" s="36" t="s">
        <v>1</v>
      </c>
      <c r="J853" s="36" t="s">
        <v>467</v>
      </c>
      <c r="K853" s="36" t="str">
        <f t="shared" ca="1" si="13"/>
        <v>BA4E750B-0B0D-56F8-8A62-94FE1C545165</v>
      </c>
      <c r="L853" s="37"/>
      <c r="M853" s="37" t="s">
        <v>115</v>
      </c>
    </row>
    <row r="854" spans="1:13" ht="15" customHeight="1" x14ac:dyDescent="0.3">
      <c r="A854" s="3" t="s">
        <v>482</v>
      </c>
      <c r="B854" s="4" t="s">
        <v>113</v>
      </c>
      <c r="C854" s="9" t="s">
        <v>114</v>
      </c>
      <c r="D854" s="4" t="s">
        <v>458</v>
      </c>
      <c r="E854" s="4" t="s">
        <v>39</v>
      </c>
      <c r="F854" s="34" t="s">
        <v>318</v>
      </c>
      <c r="G854" s="35">
        <v>0</v>
      </c>
      <c r="H854" s="3" t="s">
        <v>466</v>
      </c>
      <c r="I854" s="36" t="s">
        <v>1</v>
      </c>
      <c r="J854" s="36" t="s">
        <v>467</v>
      </c>
      <c r="K854" s="36" t="str">
        <f t="shared" ca="1" si="13"/>
        <v>03E1C6C6-C664-BBA3-EA9C-01C2C62B35DF</v>
      </c>
      <c r="L854" s="37"/>
      <c r="M854" s="37" t="s">
        <v>115</v>
      </c>
    </row>
    <row r="855" spans="1:13" ht="15" customHeight="1" x14ac:dyDescent="0.3">
      <c r="A855" s="3" t="s">
        <v>482</v>
      </c>
      <c r="B855" s="4" t="s">
        <v>113</v>
      </c>
      <c r="C855" s="9" t="s">
        <v>114</v>
      </c>
      <c r="D855" s="4" t="s">
        <v>458</v>
      </c>
      <c r="E855" s="4" t="s">
        <v>39</v>
      </c>
      <c r="F855" s="34" t="s">
        <v>320</v>
      </c>
      <c r="G855" s="35">
        <v>0</v>
      </c>
      <c r="H855" s="3" t="s">
        <v>466</v>
      </c>
      <c r="I855" s="36" t="s">
        <v>1</v>
      </c>
      <c r="J855" s="36" t="s">
        <v>467</v>
      </c>
      <c r="K855" s="36" t="str">
        <f t="shared" ca="1" si="13"/>
        <v>E345F30E-B4AE-4BA6-C5EB-A1699A7FC99C</v>
      </c>
      <c r="L855" s="37"/>
      <c r="M855" s="37" t="s">
        <v>115</v>
      </c>
    </row>
    <row r="856" spans="1:13" ht="15" customHeight="1" x14ac:dyDescent="0.3">
      <c r="A856" s="3" t="s">
        <v>482</v>
      </c>
      <c r="B856" s="4" t="s">
        <v>113</v>
      </c>
      <c r="C856" s="9" t="s">
        <v>114</v>
      </c>
      <c r="D856" s="4" t="s">
        <v>458</v>
      </c>
      <c r="E856" s="4" t="s">
        <v>39</v>
      </c>
      <c r="F856" s="34" t="s">
        <v>322</v>
      </c>
      <c r="G856" s="35">
        <v>0</v>
      </c>
      <c r="H856" s="3" t="s">
        <v>466</v>
      </c>
      <c r="I856" s="36" t="s">
        <v>1</v>
      </c>
      <c r="J856" s="36" t="s">
        <v>467</v>
      </c>
      <c r="K856" s="36" t="str">
        <f t="shared" ca="1" si="13"/>
        <v>C2639222-5BE3-EE70-3A41-74B323F50D07</v>
      </c>
      <c r="L856" s="37"/>
      <c r="M856" s="37" t="s">
        <v>115</v>
      </c>
    </row>
    <row r="857" spans="1:13" ht="15" customHeight="1" x14ac:dyDescent="0.3">
      <c r="A857" s="3" t="s">
        <v>482</v>
      </c>
      <c r="B857" s="4" t="s">
        <v>113</v>
      </c>
      <c r="C857" s="9" t="s">
        <v>114</v>
      </c>
      <c r="D857" s="4" t="s">
        <v>458</v>
      </c>
      <c r="E857" s="4" t="s">
        <v>39</v>
      </c>
      <c r="F857" s="34" t="s">
        <v>324</v>
      </c>
      <c r="G857" s="35">
        <v>0</v>
      </c>
      <c r="H857" s="3" t="s">
        <v>466</v>
      </c>
      <c r="I857" s="36" t="s">
        <v>1</v>
      </c>
      <c r="J857" s="36" t="s">
        <v>467</v>
      </c>
      <c r="K857" s="36" t="str">
        <f t="shared" ca="1" si="13"/>
        <v>D2EA3115-FFE9-2F45-143C-5670591FBEDB</v>
      </c>
      <c r="L857" s="37"/>
      <c r="M857" s="37" t="s">
        <v>115</v>
      </c>
    </row>
    <row r="858" spans="1:13" ht="15" customHeight="1" x14ac:dyDescent="0.3">
      <c r="A858" s="3" t="s">
        <v>482</v>
      </c>
      <c r="B858" s="4" t="s">
        <v>113</v>
      </c>
      <c r="C858" s="9" t="s">
        <v>114</v>
      </c>
      <c r="D858" s="4" t="s">
        <v>458</v>
      </c>
      <c r="E858" s="4" t="s">
        <v>39</v>
      </c>
      <c r="F858" s="34" t="s">
        <v>326</v>
      </c>
      <c r="G858" s="35">
        <v>0</v>
      </c>
      <c r="H858" s="3" t="s">
        <v>466</v>
      </c>
      <c r="I858" s="36" t="s">
        <v>1</v>
      </c>
      <c r="J858" s="36" t="s">
        <v>467</v>
      </c>
      <c r="K858" s="36" t="str">
        <f t="shared" ca="1" si="13"/>
        <v>BA81660D-2FAD-8911-2D88-AA8D002DE2D7</v>
      </c>
      <c r="L858" s="37"/>
      <c r="M858" s="37" t="s">
        <v>115</v>
      </c>
    </row>
    <row r="859" spans="1:13" ht="15" customHeight="1" x14ac:dyDescent="0.3">
      <c r="A859" s="3" t="s">
        <v>482</v>
      </c>
      <c r="B859" s="4" t="s">
        <v>113</v>
      </c>
      <c r="C859" s="9" t="s">
        <v>114</v>
      </c>
      <c r="D859" s="4" t="s">
        <v>458</v>
      </c>
      <c r="E859" s="4" t="s">
        <v>39</v>
      </c>
      <c r="F859" s="34" t="s">
        <v>328</v>
      </c>
      <c r="G859" s="35">
        <v>0</v>
      </c>
      <c r="H859" s="3" t="s">
        <v>466</v>
      </c>
      <c r="I859" s="36" t="s">
        <v>1</v>
      </c>
      <c r="J859" s="36" t="s">
        <v>467</v>
      </c>
      <c r="K859" s="36" t="str">
        <f t="shared" ca="1" si="13"/>
        <v>6A3D16C8-8118-FB45-4696-3523B4115A5E</v>
      </c>
      <c r="L859" s="37"/>
      <c r="M859" s="37" t="s">
        <v>115</v>
      </c>
    </row>
    <row r="860" spans="1:13" ht="15" customHeight="1" x14ac:dyDescent="0.3">
      <c r="A860" s="3" t="s">
        <v>482</v>
      </c>
      <c r="B860" s="4" t="s">
        <v>113</v>
      </c>
      <c r="C860" s="9" t="s">
        <v>114</v>
      </c>
      <c r="D860" s="4" t="s">
        <v>458</v>
      </c>
      <c r="E860" s="4" t="s">
        <v>39</v>
      </c>
      <c r="F860" s="34" t="s">
        <v>330</v>
      </c>
      <c r="G860" s="35">
        <v>0</v>
      </c>
      <c r="H860" s="3" t="s">
        <v>466</v>
      </c>
      <c r="I860" s="36" t="s">
        <v>1</v>
      </c>
      <c r="J860" s="36" t="s">
        <v>467</v>
      </c>
      <c r="K860" s="36" t="str">
        <f t="shared" ca="1" si="13"/>
        <v>5BBA151F-9829-476B-45A6-C50232C06127</v>
      </c>
      <c r="L860" s="37"/>
      <c r="M860" s="37" t="s">
        <v>115</v>
      </c>
    </row>
    <row r="861" spans="1:13" ht="15" customHeight="1" x14ac:dyDescent="0.3">
      <c r="A861" s="3" t="s">
        <v>482</v>
      </c>
      <c r="B861" s="4" t="s">
        <v>113</v>
      </c>
      <c r="C861" s="9" t="s">
        <v>114</v>
      </c>
      <c r="D861" s="4" t="s">
        <v>458</v>
      </c>
      <c r="E861" s="4" t="s">
        <v>39</v>
      </c>
      <c r="F861" s="34" t="s">
        <v>332</v>
      </c>
      <c r="G861" s="35">
        <v>0</v>
      </c>
      <c r="H861" s="3" t="s">
        <v>466</v>
      </c>
      <c r="I861" s="36" t="s">
        <v>1</v>
      </c>
      <c r="J861" s="36" t="s">
        <v>467</v>
      </c>
      <c r="K861" s="36" t="str">
        <f t="shared" ca="1" si="13"/>
        <v>6B76DB3A-9A77-8A15-35EB-557BAE6E7B1D</v>
      </c>
      <c r="L861" s="37"/>
      <c r="M861" s="37" t="s">
        <v>115</v>
      </c>
    </row>
    <row r="862" spans="1:13" ht="15" customHeight="1" x14ac:dyDescent="0.3">
      <c r="A862" s="3" t="s">
        <v>482</v>
      </c>
      <c r="B862" s="4" t="s">
        <v>113</v>
      </c>
      <c r="C862" s="9" t="s">
        <v>114</v>
      </c>
      <c r="D862" s="4" t="s">
        <v>458</v>
      </c>
      <c r="E862" s="4" t="s">
        <v>39</v>
      </c>
      <c r="F862" s="34" t="s">
        <v>334</v>
      </c>
      <c r="G862" s="35">
        <v>0</v>
      </c>
      <c r="H862" s="3" t="s">
        <v>466</v>
      </c>
      <c r="I862" s="36" t="s">
        <v>1</v>
      </c>
      <c r="J862" s="36" t="s">
        <v>467</v>
      </c>
      <c r="K862" s="36" t="str">
        <f t="shared" ca="1" si="13"/>
        <v>C3567FAD-9C18-BFD3-50DB-6C08542A6D26</v>
      </c>
      <c r="L862" s="37"/>
      <c r="M862" s="37" t="s">
        <v>115</v>
      </c>
    </row>
    <row r="863" spans="1:13" ht="15" customHeight="1" x14ac:dyDescent="0.3">
      <c r="A863" s="3" t="s">
        <v>482</v>
      </c>
      <c r="B863" s="4" t="s">
        <v>113</v>
      </c>
      <c r="C863" s="9" t="s">
        <v>114</v>
      </c>
      <c r="D863" s="4" t="s">
        <v>458</v>
      </c>
      <c r="E863" s="4" t="s">
        <v>39</v>
      </c>
      <c r="F863" s="34" t="s">
        <v>336</v>
      </c>
      <c r="G863" s="35">
        <v>0</v>
      </c>
      <c r="H863" s="3" t="s">
        <v>466</v>
      </c>
      <c r="I863" s="36" t="s">
        <v>1</v>
      </c>
      <c r="J863" s="36" t="s">
        <v>467</v>
      </c>
      <c r="K863" s="36" t="str">
        <f t="shared" ca="1" si="13"/>
        <v>0BD764D7-BAEA-688A-009C-D354FAEDDF4C</v>
      </c>
      <c r="L863" s="37"/>
      <c r="M863" s="37" t="s">
        <v>115</v>
      </c>
    </row>
    <row r="864" spans="1:13" ht="15" customHeight="1" x14ac:dyDescent="0.3">
      <c r="A864" s="3" t="s">
        <v>482</v>
      </c>
      <c r="B864" s="4" t="s">
        <v>113</v>
      </c>
      <c r="C864" s="9" t="s">
        <v>114</v>
      </c>
      <c r="D864" s="4" t="s">
        <v>458</v>
      </c>
      <c r="E864" s="4" t="s">
        <v>39</v>
      </c>
      <c r="F864" s="34" t="s">
        <v>338</v>
      </c>
      <c r="G864" s="35">
        <v>0</v>
      </c>
      <c r="H864" s="3" t="s">
        <v>466</v>
      </c>
      <c r="I864" s="36" t="s">
        <v>1</v>
      </c>
      <c r="J864" s="36" t="s">
        <v>467</v>
      </c>
      <c r="K864" s="36" t="str">
        <f t="shared" ca="1" si="13"/>
        <v>C22A8F12-21A8-12B8-53C0-DAF0797FC55C</v>
      </c>
      <c r="L864" s="37"/>
      <c r="M864" s="37" t="s">
        <v>115</v>
      </c>
    </row>
    <row r="865" spans="1:13" ht="15" customHeight="1" x14ac:dyDescent="0.3">
      <c r="A865" s="3" t="s">
        <v>482</v>
      </c>
      <c r="B865" s="4" t="s">
        <v>113</v>
      </c>
      <c r="C865" s="9" t="s">
        <v>114</v>
      </c>
      <c r="D865" s="4" t="s">
        <v>458</v>
      </c>
      <c r="E865" s="4" t="s">
        <v>39</v>
      </c>
      <c r="F865" s="34" t="s">
        <v>340</v>
      </c>
      <c r="G865" s="35">
        <v>0</v>
      </c>
      <c r="H865" s="3" t="s">
        <v>466</v>
      </c>
      <c r="I865" s="36" t="s">
        <v>1</v>
      </c>
      <c r="J865" s="36" t="s">
        <v>467</v>
      </c>
      <c r="K865" s="36" t="str">
        <f t="shared" ca="1" si="13"/>
        <v>737429F9-DFBB-E377-FDB5-BD5B950FF8ED</v>
      </c>
      <c r="L865" s="37"/>
      <c r="M865" s="37" t="s">
        <v>115</v>
      </c>
    </row>
    <row r="866" spans="1:13" ht="15" customHeight="1" x14ac:dyDescent="0.3">
      <c r="A866" s="3" t="s">
        <v>482</v>
      </c>
      <c r="B866" s="4" t="s">
        <v>113</v>
      </c>
      <c r="C866" s="9" t="s">
        <v>114</v>
      </c>
      <c r="D866" s="4" t="s">
        <v>458</v>
      </c>
      <c r="E866" s="4" t="s">
        <v>39</v>
      </c>
      <c r="F866" s="34" t="s">
        <v>342</v>
      </c>
      <c r="G866" s="35">
        <v>0</v>
      </c>
      <c r="H866" s="3" t="s">
        <v>466</v>
      </c>
      <c r="I866" s="36" t="s">
        <v>1</v>
      </c>
      <c r="J866" s="36" t="s">
        <v>467</v>
      </c>
      <c r="K866" s="36" t="str">
        <f t="shared" ca="1" si="13"/>
        <v>01480DFA-81F5-7F8D-4885-91C5EC79A781</v>
      </c>
      <c r="L866" s="37"/>
      <c r="M866" s="37" t="s">
        <v>115</v>
      </c>
    </row>
    <row r="867" spans="1:13" ht="15" customHeight="1" x14ac:dyDescent="0.3">
      <c r="A867" s="3" t="s">
        <v>482</v>
      </c>
      <c r="B867" s="4" t="s">
        <v>113</v>
      </c>
      <c r="C867" s="9" t="s">
        <v>114</v>
      </c>
      <c r="D867" s="4" t="s">
        <v>458</v>
      </c>
      <c r="E867" s="4" t="s">
        <v>39</v>
      </c>
      <c r="F867" s="34" t="s">
        <v>344</v>
      </c>
      <c r="G867" s="35">
        <v>0</v>
      </c>
      <c r="H867" s="3" t="s">
        <v>466</v>
      </c>
      <c r="I867" s="36" t="s">
        <v>1</v>
      </c>
      <c r="J867" s="36" t="s">
        <v>467</v>
      </c>
      <c r="K867" s="36" t="str">
        <f t="shared" ca="1" si="13"/>
        <v>FFFCBD8C-4297-BA18-5B6F-7BAB1124A63D</v>
      </c>
      <c r="L867" s="37"/>
      <c r="M867" s="37" t="s">
        <v>115</v>
      </c>
    </row>
    <row r="868" spans="1:13" ht="15" customHeight="1" x14ac:dyDescent="0.3">
      <c r="A868" s="3" t="s">
        <v>482</v>
      </c>
      <c r="B868" s="4" t="s">
        <v>113</v>
      </c>
      <c r="C868" s="9" t="s">
        <v>114</v>
      </c>
      <c r="D868" s="4" t="s">
        <v>458</v>
      </c>
      <c r="E868" s="4" t="s">
        <v>39</v>
      </c>
      <c r="F868" s="34" t="s">
        <v>346</v>
      </c>
      <c r="G868" s="35">
        <v>0</v>
      </c>
      <c r="H868" s="3" t="s">
        <v>466</v>
      </c>
      <c r="I868" s="36" t="s">
        <v>1</v>
      </c>
      <c r="J868" s="36" t="s">
        <v>467</v>
      </c>
      <c r="K868" s="36" t="str">
        <f t="shared" ca="1" si="13"/>
        <v>1E9137BB-1F5F-64AF-928A-61BA1DB5DFC6</v>
      </c>
      <c r="L868" s="37"/>
      <c r="M868" s="37" t="s">
        <v>115</v>
      </c>
    </row>
    <row r="869" spans="1:13" ht="15" customHeight="1" x14ac:dyDescent="0.3">
      <c r="A869" s="3" t="s">
        <v>482</v>
      </c>
      <c r="B869" s="4" t="s">
        <v>113</v>
      </c>
      <c r="C869" s="9" t="s">
        <v>114</v>
      </c>
      <c r="D869" s="4" t="s">
        <v>458</v>
      </c>
      <c r="E869" s="4" t="s">
        <v>39</v>
      </c>
      <c r="F869" s="34" t="s">
        <v>348</v>
      </c>
      <c r="G869" s="35">
        <v>0</v>
      </c>
      <c r="H869" s="3" t="s">
        <v>466</v>
      </c>
      <c r="I869" s="36" t="s">
        <v>1</v>
      </c>
      <c r="J869" s="36" t="s">
        <v>467</v>
      </c>
      <c r="K869" s="36" t="str">
        <f t="shared" ca="1" si="13"/>
        <v>F275B623-8EDD-5902-D1C0-44BE31978E44</v>
      </c>
      <c r="L869" s="37"/>
      <c r="M869" s="37" t="s">
        <v>115</v>
      </c>
    </row>
    <row r="870" spans="1:13" ht="15" customHeight="1" x14ac:dyDescent="0.3">
      <c r="A870" s="3" t="s">
        <v>482</v>
      </c>
      <c r="B870" s="4" t="s">
        <v>113</v>
      </c>
      <c r="C870" s="9" t="s">
        <v>114</v>
      </c>
      <c r="D870" s="4" t="s">
        <v>458</v>
      </c>
      <c r="E870" s="4" t="s">
        <v>39</v>
      </c>
      <c r="F870" s="34" t="s">
        <v>350</v>
      </c>
      <c r="G870" s="35">
        <v>0</v>
      </c>
      <c r="H870" s="3" t="s">
        <v>466</v>
      </c>
      <c r="I870" s="36" t="s">
        <v>1</v>
      </c>
      <c r="J870" s="36" t="s">
        <v>467</v>
      </c>
      <c r="K870" s="36" t="str">
        <f t="shared" ca="1" si="13"/>
        <v>4D6B8DFB-8DCF-6F71-1BB2-35566344DEA8</v>
      </c>
      <c r="L870" s="37"/>
      <c r="M870" s="37" t="s">
        <v>115</v>
      </c>
    </row>
    <row r="871" spans="1:13" ht="15" customHeight="1" x14ac:dyDescent="0.3">
      <c r="A871" s="3" t="s">
        <v>482</v>
      </c>
      <c r="B871" s="4" t="s">
        <v>113</v>
      </c>
      <c r="C871" s="9" t="s">
        <v>114</v>
      </c>
      <c r="D871" s="4" t="s">
        <v>458</v>
      </c>
      <c r="E871" s="4" t="s">
        <v>39</v>
      </c>
      <c r="F871" s="34" t="s">
        <v>352</v>
      </c>
      <c r="G871" s="35">
        <v>0</v>
      </c>
      <c r="H871" s="3" t="s">
        <v>466</v>
      </c>
      <c r="I871" s="36" t="s">
        <v>1</v>
      </c>
      <c r="J871" s="36" t="s">
        <v>467</v>
      </c>
      <c r="K871" s="36" t="str">
        <f t="shared" ca="1" si="13"/>
        <v>57F5CFC8-1B4A-55C6-9418-5689A2DF986F</v>
      </c>
      <c r="L871" s="37"/>
      <c r="M871" s="37" t="s">
        <v>115</v>
      </c>
    </row>
    <row r="872" spans="1:13" ht="15" customHeight="1" x14ac:dyDescent="0.3">
      <c r="A872" s="3" t="s">
        <v>482</v>
      </c>
      <c r="B872" s="4" t="s">
        <v>113</v>
      </c>
      <c r="C872" s="9" t="s">
        <v>114</v>
      </c>
      <c r="D872" s="4" t="s">
        <v>458</v>
      </c>
      <c r="E872" s="4" t="s">
        <v>39</v>
      </c>
      <c r="F872" s="34" t="s">
        <v>354</v>
      </c>
      <c r="G872" s="35">
        <v>0</v>
      </c>
      <c r="H872" s="3" t="s">
        <v>466</v>
      </c>
      <c r="I872" s="36" t="s">
        <v>1</v>
      </c>
      <c r="J872" s="36" t="s">
        <v>467</v>
      </c>
      <c r="K872" s="36" t="str">
        <f t="shared" ca="1" si="13"/>
        <v>68BD2710-DFF7-BFDC-ED80-BE889C0E7726</v>
      </c>
      <c r="L872" s="37"/>
      <c r="M872" s="37" t="s">
        <v>115</v>
      </c>
    </row>
    <row r="873" spans="1:13" ht="15" customHeight="1" x14ac:dyDescent="0.3">
      <c r="A873" s="3" t="s">
        <v>482</v>
      </c>
      <c r="B873" s="4" t="s">
        <v>113</v>
      </c>
      <c r="C873" s="9" t="s">
        <v>114</v>
      </c>
      <c r="D873" s="4" t="s">
        <v>458</v>
      </c>
      <c r="E873" s="4" t="s">
        <v>39</v>
      </c>
      <c r="F873" s="34" t="s">
        <v>356</v>
      </c>
      <c r="G873" s="35">
        <v>0</v>
      </c>
      <c r="H873" s="3" t="s">
        <v>466</v>
      </c>
      <c r="I873" s="36" t="s">
        <v>1</v>
      </c>
      <c r="J873" s="36" t="s">
        <v>467</v>
      </c>
      <c r="K873" s="36" t="str">
        <f t="shared" ca="1" si="13"/>
        <v>16345547-8EED-962E-F9C4-58661D45D08F</v>
      </c>
      <c r="L873" s="37"/>
      <c r="M873" s="37" t="s">
        <v>115</v>
      </c>
    </row>
    <row r="874" spans="1:13" ht="15" customHeight="1" x14ac:dyDescent="0.3">
      <c r="A874" s="3" t="s">
        <v>482</v>
      </c>
      <c r="B874" s="4" t="s">
        <v>113</v>
      </c>
      <c r="C874" s="9" t="s">
        <v>114</v>
      </c>
      <c r="D874" s="4" t="s">
        <v>458</v>
      </c>
      <c r="E874" s="4" t="s">
        <v>39</v>
      </c>
      <c r="F874" s="34" t="s">
        <v>358</v>
      </c>
      <c r="G874" s="35">
        <v>0</v>
      </c>
      <c r="H874" s="3" t="s">
        <v>466</v>
      </c>
      <c r="I874" s="36" t="s">
        <v>1</v>
      </c>
      <c r="J874" s="36" t="s">
        <v>467</v>
      </c>
      <c r="K874" s="36" t="str">
        <f t="shared" ca="1" si="13"/>
        <v>08EC794E-D3DD-0682-2184-61F77F0DF7C9</v>
      </c>
      <c r="L874" s="37"/>
      <c r="M874" s="37" t="s">
        <v>115</v>
      </c>
    </row>
    <row r="875" spans="1:13" ht="15" customHeight="1" x14ac:dyDescent="0.3">
      <c r="A875" s="3" t="s">
        <v>482</v>
      </c>
      <c r="B875" s="4" t="s">
        <v>113</v>
      </c>
      <c r="C875" s="9" t="s">
        <v>114</v>
      </c>
      <c r="D875" s="4" t="s">
        <v>458</v>
      </c>
      <c r="E875" s="4" t="s">
        <v>39</v>
      </c>
      <c r="F875" s="34" t="s">
        <v>360</v>
      </c>
      <c r="G875" s="35">
        <v>0</v>
      </c>
      <c r="H875" s="3" t="s">
        <v>466</v>
      </c>
      <c r="I875" s="36" t="s">
        <v>1</v>
      </c>
      <c r="J875" s="36" t="s">
        <v>467</v>
      </c>
      <c r="K875" s="36" t="str">
        <f t="shared" ca="1" si="13"/>
        <v>08765045-77B2-E625-2735-A388C72CABBD</v>
      </c>
      <c r="L875" s="37"/>
      <c r="M875" s="37" t="s">
        <v>115</v>
      </c>
    </row>
    <row r="876" spans="1:13" ht="15" customHeight="1" x14ac:dyDescent="0.3">
      <c r="A876" s="3" t="s">
        <v>482</v>
      </c>
      <c r="B876" s="4" t="s">
        <v>113</v>
      </c>
      <c r="C876" s="9" t="s">
        <v>114</v>
      </c>
      <c r="D876" s="4" t="s">
        <v>458</v>
      </c>
      <c r="E876" s="4" t="s">
        <v>39</v>
      </c>
      <c r="F876" s="34" t="s">
        <v>362</v>
      </c>
      <c r="G876" s="35">
        <v>0</v>
      </c>
      <c r="H876" s="3" t="s">
        <v>466</v>
      </c>
      <c r="I876" s="36" t="s">
        <v>1</v>
      </c>
      <c r="J876" s="36" t="s">
        <v>467</v>
      </c>
      <c r="K876" s="36" t="str">
        <f t="shared" ca="1" si="13"/>
        <v>C02E0AAC-E705-1CF9-1335-5F052A1C4389</v>
      </c>
      <c r="L876" s="37"/>
      <c r="M876" s="37" t="s">
        <v>115</v>
      </c>
    </row>
    <row r="877" spans="1:13" ht="15" customHeight="1" x14ac:dyDescent="0.3">
      <c r="A877" s="3" t="s">
        <v>482</v>
      </c>
      <c r="B877" s="4" t="s">
        <v>113</v>
      </c>
      <c r="C877" s="9" t="s">
        <v>114</v>
      </c>
      <c r="D877" s="4" t="s">
        <v>458</v>
      </c>
      <c r="E877" s="4" t="s">
        <v>39</v>
      </c>
      <c r="F877" s="34" t="s">
        <v>364</v>
      </c>
      <c r="G877" s="35">
        <v>0</v>
      </c>
      <c r="H877" s="3" t="s">
        <v>466</v>
      </c>
      <c r="I877" s="36" t="s">
        <v>1</v>
      </c>
      <c r="J877" s="36" t="s">
        <v>467</v>
      </c>
      <c r="K877" s="36" t="str">
        <f t="shared" ca="1" si="13"/>
        <v>5EFE1930-F32A-197C-22BC-CE49B02CA614</v>
      </c>
      <c r="L877" s="37"/>
      <c r="M877" s="37" t="s">
        <v>115</v>
      </c>
    </row>
    <row r="878" spans="1:13" ht="15" customHeight="1" x14ac:dyDescent="0.3">
      <c r="A878" s="3" t="s">
        <v>482</v>
      </c>
      <c r="B878" s="4" t="s">
        <v>113</v>
      </c>
      <c r="C878" s="9" t="s">
        <v>114</v>
      </c>
      <c r="D878" s="4" t="s">
        <v>458</v>
      </c>
      <c r="E878" s="4" t="s">
        <v>39</v>
      </c>
      <c r="F878" s="34" t="s">
        <v>366</v>
      </c>
      <c r="G878" s="35">
        <v>0</v>
      </c>
      <c r="H878" s="3" t="s">
        <v>466</v>
      </c>
      <c r="I878" s="36" t="s">
        <v>1</v>
      </c>
      <c r="J878" s="36" t="s">
        <v>467</v>
      </c>
      <c r="K878" s="36" t="str">
        <f t="shared" ca="1" si="13"/>
        <v>9A748BF0-D835-0E2F-F762-F1B0099C7B89</v>
      </c>
      <c r="L878" s="37"/>
      <c r="M878" s="37" t="s">
        <v>115</v>
      </c>
    </row>
    <row r="879" spans="1:13" ht="15" customHeight="1" x14ac:dyDescent="0.3">
      <c r="A879" s="3" t="s">
        <v>482</v>
      </c>
      <c r="B879" s="4" t="s">
        <v>113</v>
      </c>
      <c r="C879" s="9" t="s">
        <v>114</v>
      </c>
      <c r="D879" s="4" t="s">
        <v>458</v>
      </c>
      <c r="E879" s="4" t="s">
        <v>39</v>
      </c>
      <c r="F879" s="34" t="s">
        <v>368</v>
      </c>
      <c r="G879" s="35">
        <v>0</v>
      </c>
      <c r="H879" s="3" t="s">
        <v>466</v>
      </c>
      <c r="I879" s="36" t="s">
        <v>1</v>
      </c>
      <c r="J879" s="36" t="s">
        <v>467</v>
      </c>
      <c r="K879" s="36" t="str">
        <f t="shared" ca="1" si="13"/>
        <v>CC24DA10-AC4F-B48A-9EDD-A51A8B40B9A4</v>
      </c>
      <c r="L879" s="37"/>
      <c r="M879" s="37" t="s">
        <v>115</v>
      </c>
    </row>
    <row r="880" spans="1:13" ht="15" customHeight="1" x14ac:dyDescent="0.3">
      <c r="A880" s="3" t="s">
        <v>482</v>
      </c>
      <c r="B880" s="4" t="s">
        <v>113</v>
      </c>
      <c r="C880" s="9" t="s">
        <v>114</v>
      </c>
      <c r="D880" s="4" t="s">
        <v>458</v>
      </c>
      <c r="E880" s="4" t="s">
        <v>39</v>
      </c>
      <c r="F880" s="34" t="s">
        <v>370</v>
      </c>
      <c r="G880" s="35">
        <v>0</v>
      </c>
      <c r="H880" s="3" t="s">
        <v>466</v>
      </c>
      <c r="I880" s="36" t="s">
        <v>1</v>
      </c>
      <c r="J880" s="36" t="s">
        <v>467</v>
      </c>
      <c r="K880" s="36" t="str">
        <f t="shared" ca="1" si="13"/>
        <v>9923F676-CD29-BC87-DCE8-15DC96DB78E3</v>
      </c>
      <c r="L880" s="37"/>
      <c r="M880" s="37" t="s">
        <v>115</v>
      </c>
    </row>
    <row r="881" spans="1:13" ht="15" customHeight="1" x14ac:dyDescent="0.3">
      <c r="A881" s="3" t="s">
        <v>482</v>
      </c>
      <c r="B881" s="4" t="s">
        <v>113</v>
      </c>
      <c r="C881" s="9" t="s">
        <v>114</v>
      </c>
      <c r="D881" s="4" t="s">
        <v>458</v>
      </c>
      <c r="E881" s="4" t="s">
        <v>39</v>
      </c>
      <c r="F881" s="34" t="s">
        <v>372</v>
      </c>
      <c r="G881" s="35">
        <v>0</v>
      </c>
      <c r="H881" s="3" t="s">
        <v>466</v>
      </c>
      <c r="I881" s="36" t="s">
        <v>1</v>
      </c>
      <c r="J881" s="36" t="s">
        <v>467</v>
      </c>
      <c r="K881" s="36" t="str">
        <f t="shared" ca="1" si="13"/>
        <v>43C49B6B-7D75-9DFD-682E-8422D782FC88</v>
      </c>
      <c r="L881" s="37"/>
      <c r="M881" s="37" t="s">
        <v>115</v>
      </c>
    </row>
    <row r="882" spans="1:13" ht="15" customHeight="1" x14ac:dyDescent="0.3">
      <c r="A882" s="3" t="s">
        <v>482</v>
      </c>
      <c r="B882" s="4" t="s">
        <v>113</v>
      </c>
      <c r="C882" s="9" t="s">
        <v>114</v>
      </c>
      <c r="D882" s="4" t="s">
        <v>458</v>
      </c>
      <c r="E882" s="4" t="s">
        <v>39</v>
      </c>
      <c r="F882" s="34" t="s">
        <v>250</v>
      </c>
      <c r="G882" s="35">
        <v>0</v>
      </c>
      <c r="H882" s="3" t="s">
        <v>466</v>
      </c>
      <c r="I882" s="36" t="s">
        <v>1</v>
      </c>
      <c r="J882" s="36" t="s">
        <v>467</v>
      </c>
      <c r="K882" s="36" t="str">
        <f t="shared" ca="1" si="13"/>
        <v>5538CEAC-CE34-7184-699B-4C7913165ABC</v>
      </c>
      <c r="L882" s="37"/>
      <c r="M882" s="37" t="s">
        <v>115</v>
      </c>
    </row>
    <row r="883" spans="1:13" ht="15" customHeight="1" x14ac:dyDescent="0.3">
      <c r="A883" s="3" t="s">
        <v>482</v>
      </c>
      <c r="B883" s="4" t="s">
        <v>113</v>
      </c>
      <c r="C883" s="9" t="s">
        <v>114</v>
      </c>
      <c r="D883" s="4" t="s">
        <v>458</v>
      </c>
      <c r="E883" s="4" t="s">
        <v>39</v>
      </c>
      <c r="F883" s="34" t="s">
        <v>375</v>
      </c>
      <c r="G883" s="35">
        <v>0</v>
      </c>
      <c r="H883" s="3" t="s">
        <v>466</v>
      </c>
      <c r="I883" s="36" t="s">
        <v>1</v>
      </c>
      <c r="J883" s="36" t="s">
        <v>467</v>
      </c>
      <c r="K883" s="36" t="str">
        <f t="shared" ca="1" si="13"/>
        <v>1633C7F7-7693-FE0B-9475-219DD22FD135</v>
      </c>
      <c r="L883" s="37"/>
      <c r="M883" s="37" t="s">
        <v>115</v>
      </c>
    </row>
    <row r="884" spans="1:13" ht="15" customHeight="1" x14ac:dyDescent="0.3">
      <c r="A884" s="3" t="s">
        <v>483</v>
      </c>
      <c r="B884" s="4" t="s">
        <v>113</v>
      </c>
      <c r="C884" s="9" t="s">
        <v>114</v>
      </c>
      <c r="D884" s="4" t="s">
        <v>458</v>
      </c>
      <c r="E884" s="4" t="s">
        <v>39</v>
      </c>
      <c r="F884" s="34" t="s">
        <v>251</v>
      </c>
      <c r="G884" s="35">
        <v>54.461432000000002</v>
      </c>
      <c r="H884" s="3" t="s">
        <v>466</v>
      </c>
      <c r="I884" s="36" t="s">
        <v>1</v>
      </c>
      <c r="J884" s="36" t="s">
        <v>467</v>
      </c>
      <c r="K884" s="36" t="str">
        <f t="shared" ca="1" si="13"/>
        <v>66C792A5-0D09-BB7D-3921-93779CA64CCF</v>
      </c>
      <c r="L884" s="37"/>
      <c r="M884" s="37" t="s">
        <v>115</v>
      </c>
    </row>
    <row r="885" spans="1:13" ht="15" customHeight="1" x14ac:dyDescent="0.3">
      <c r="A885" s="3" t="s">
        <v>483</v>
      </c>
      <c r="B885" s="4" t="s">
        <v>113</v>
      </c>
      <c r="C885" s="9" t="s">
        <v>114</v>
      </c>
      <c r="D885" s="4" t="s">
        <v>458</v>
      </c>
      <c r="E885" s="4" t="s">
        <v>39</v>
      </c>
      <c r="F885" s="34" t="s">
        <v>254</v>
      </c>
      <c r="G885" s="35">
        <v>12.568023</v>
      </c>
      <c r="H885" s="3" t="s">
        <v>466</v>
      </c>
      <c r="I885" s="36" t="s">
        <v>1</v>
      </c>
      <c r="J885" s="36" t="s">
        <v>467</v>
      </c>
      <c r="K885" s="36" t="str">
        <f t="shared" ca="1" si="13"/>
        <v>DE6961DD-6846-9C64-E2BE-C37B826E9A15</v>
      </c>
      <c r="L885" s="37"/>
      <c r="M885" s="37" t="s">
        <v>115</v>
      </c>
    </row>
    <row r="886" spans="1:13" ht="15" customHeight="1" x14ac:dyDescent="0.3">
      <c r="A886" s="3" t="s">
        <v>483</v>
      </c>
      <c r="B886" s="4" t="s">
        <v>113</v>
      </c>
      <c r="C886" s="9" t="s">
        <v>114</v>
      </c>
      <c r="D886" s="4" t="s">
        <v>458</v>
      </c>
      <c r="E886" s="4" t="s">
        <v>39</v>
      </c>
      <c r="F886" s="34" t="s">
        <v>256</v>
      </c>
      <c r="G886" s="35">
        <v>75.408135999999999</v>
      </c>
      <c r="H886" s="3" t="s">
        <v>466</v>
      </c>
      <c r="I886" s="36" t="s">
        <v>1</v>
      </c>
      <c r="J886" s="36" t="s">
        <v>467</v>
      </c>
      <c r="K886" s="36" t="str">
        <f t="shared" ca="1" si="13"/>
        <v>36728DA7-48D7-5973-AEAD-5C683BDA9FE8</v>
      </c>
      <c r="L886" s="37"/>
      <c r="M886" s="37" t="s">
        <v>115</v>
      </c>
    </row>
    <row r="887" spans="1:13" ht="15" customHeight="1" x14ac:dyDescent="0.3">
      <c r="A887" s="3" t="s">
        <v>483</v>
      </c>
      <c r="B887" s="4" t="s">
        <v>113</v>
      </c>
      <c r="C887" s="9" t="s">
        <v>114</v>
      </c>
      <c r="D887" s="4" t="s">
        <v>458</v>
      </c>
      <c r="E887" s="4" t="s">
        <v>39</v>
      </c>
      <c r="F887" s="34" t="s">
        <v>258</v>
      </c>
      <c r="G887" s="35">
        <v>75.408135999999999</v>
      </c>
      <c r="H887" s="3" t="s">
        <v>466</v>
      </c>
      <c r="I887" s="36" t="s">
        <v>1</v>
      </c>
      <c r="J887" s="36" t="s">
        <v>467</v>
      </c>
      <c r="K887" s="36" t="str">
        <f t="shared" ca="1" si="13"/>
        <v>819E9057-B832-3E1B-F68E-99BAE2AABD8A</v>
      </c>
      <c r="L887" s="37"/>
      <c r="M887" s="37" t="s">
        <v>115</v>
      </c>
    </row>
    <row r="888" spans="1:13" ht="15" customHeight="1" x14ac:dyDescent="0.3">
      <c r="A888" s="3" t="s">
        <v>483</v>
      </c>
      <c r="B888" s="4" t="s">
        <v>113</v>
      </c>
      <c r="C888" s="9" t="s">
        <v>114</v>
      </c>
      <c r="D888" s="4" t="s">
        <v>458</v>
      </c>
      <c r="E888" s="4" t="s">
        <v>39</v>
      </c>
      <c r="F888" s="34" t="s">
        <v>260</v>
      </c>
      <c r="G888" s="35">
        <v>54.461432000000002</v>
      </c>
      <c r="H888" s="3" t="s">
        <v>466</v>
      </c>
      <c r="I888" s="36" t="s">
        <v>1</v>
      </c>
      <c r="J888" s="36" t="s">
        <v>467</v>
      </c>
      <c r="K888" s="36" t="str">
        <f t="shared" ca="1" si="13"/>
        <v>F89EEB90-7EE4-D122-0841-3FB9D1C1793E</v>
      </c>
      <c r="L888" s="37"/>
      <c r="M888" s="37" t="s">
        <v>115</v>
      </c>
    </row>
    <row r="889" spans="1:13" ht="15" customHeight="1" x14ac:dyDescent="0.3">
      <c r="A889" s="3" t="s">
        <v>483</v>
      </c>
      <c r="B889" s="4" t="s">
        <v>113</v>
      </c>
      <c r="C889" s="9" t="s">
        <v>114</v>
      </c>
      <c r="D889" s="4" t="s">
        <v>458</v>
      </c>
      <c r="E889" s="4" t="s">
        <v>39</v>
      </c>
      <c r="F889" s="34" t="s">
        <v>262</v>
      </c>
      <c r="G889" s="35">
        <v>54.461432000000002</v>
      </c>
      <c r="H889" s="3" t="s">
        <v>466</v>
      </c>
      <c r="I889" s="36" t="s">
        <v>1</v>
      </c>
      <c r="J889" s="36" t="s">
        <v>467</v>
      </c>
      <c r="K889" s="36" t="str">
        <f t="shared" ca="1" si="13"/>
        <v>7330B7C3-6F2C-4279-DB40-881A75FD710F</v>
      </c>
      <c r="L889" s="37"/>
      <c r="M889" s="37" t="s">
        <v>115</v>
      </c>
    </row>
    <row r="890" spans="1:13" ht="15" customHeight="1" x14ac:dyDescent="0.3">
      <c r="A890" s="3" t="s">
        <v>483</v>
      </c>
      <c r="B890" s="4" t="s">
        <v>113</v>
      </c>
      <c r="C890" s="9" t="s">
        <v>114</v>
      </c>
      <c r="D890" s="4" t="s">
        <v>458</v>
      </c>
      <c r="E890" s="4" t="s">
        <v>39</v>
      </c>
      <c r="F890" s="34" t="s">
        <v>264</v>
      </c>
      <c r="G890" s="35">
        <v>12.568023</v>
      </c>
      <c r="H890" s="3" t="s">
        <v>466</v>
      </c>
      <c r="I890" s="36" t="s">
        <v>1</v>
      </c>
      <c r="J890" s="36" t="s">
        <v>467</v>
      </c>
      <c r="K890" s="36" t="str">
        <f t="shared" ca="1" si="13"/>
        <v>3A304C4E-958D-49AE-482D-141AD4C33F7A</v>
      </c>
      <c r="L890" s="37"/>
      <c r="M890" s="37" t="s">
        <v>115</v>
      </c>
    </row>
    <row r="891" spans="1:13" ht="15" customHeight="1" x14ac:dyDescent="0.3">
      <c r="A891" s="3" t="s">
        <v>483</v>
      </c>
      <c r="B891" s="4" t="s">
        <v>113</v>
      </c>
      <c r="C891" s="9" t="s">
        <v>114</v>
      </c>
      <c r="D891" s="4" t="s">
        <v>458</v>
      </c>
      <c r="E891" s="4" t="s">
        <v>39</v>
      </c>
      <c r="F891" s="34" t="s">
        <v>266</v>
      </c>
      <c r="G891" s="35">
        <v>12.568023</v>
      </c>
      <c r="H891" s="3" t="s">
        <v>466</v>
      </c>
      <c r="I891" s="36" t="s">
        <v>1</v>
      </c>
      <c r="J891" s="36" t="s">
        <v>467</v>
      </c>
      <c r="K891" s="36" t="str">
        <f t="shared" ca="1" si="13"/>
        <v>5C9A8E86-6E3F-9238-024C-B6147496B974</v>
      </c>
      <c r="L891" s="37"/>
      <c r="M891" s="37" t="s">
        <v>115</v>
      </c>
    </row>
    <row r="892" spans="1:13" ht="15" customHeight="1" x14ac:dyDescent="0.3">
      <c r="A892" s="3" t="s">
        <v>483</v>
      </c>
      <c r="B892" s="4" t="s">
        <v>113</v>
      </c>
      <c r="C892" s="9" t="s">
        <v>114</v>
      </c>
      <c r="D892" s="4" t="s">
        <v>458</v>
      </c>
      <c r="E892" s="4" t="s">
        <v>39</v>
      </c>
      <c r="F892" s="34" t="s">
        <v>268</v>
      </c>
      <c r="G892" s="35">
        <v>12.568023</v>
      </c>
      <c r="H892" s="3" t="s">
        <v>466</v>
      </c>
      <c r="I892" s="36" t="s">
        <v>1</v>
      </c>
      <c r="J892" s="36" t="s">
        <v>467</v>
      </c>
      <c r="K892" s="36" t="str">
        <f t="shared" ca="1" si="13"/>
        <v>FAF57EA8-21C9-E097-0E90-1F59724E2C11</v>
      </c>
      <c r="L892" s="37"/>
      <c r="M892" s="37" t="s">
        <v>115</v>
      </c>
    </row>
    <row r="893" spans="1:13" ht="15" customHeight="1" x14ac:dyDescent="0.3">
      <c r="A893" s="3" t="s">
        <v>483</v>
      </c>
      <c r="B893" s="4" t="s">
        <v>113</v>
      </c>
      <c r="C893" s="9" t="s">
        <v>114</v>
      </c>
      <c r="D893" s="4" t="s">
        <v>458</v>
      </c>
      <c r="E893" s="4" t="s">
        <v>39</v>
      </c>
      <c r="F893" s="34" t="s">
        <v>270</v>
      </c>
      <c r="G893" s="35">
        <v>12.568023</v>
      </c>
      <c r="H893" s="3" t="s">
        <v>466</v>
      </c>
      <c r="I893" s="36" t="s">
        <v>1</v>
      </c>
      <c r="J893" s="36" t="s">
        <v>467</v>
      </c>
      <c r="K893" s="36" t="str">
        <f t="shared" ca="1" si="13"/>
        <v>B7BA4753-D4C1-E4C3-25CC-1221C27D74B4</v>
      </c>
      <c r="L893" s="37"/>
      <c r="M893" s="37" t="s">
        <v>115</v>
      </c>
    </row>
    <row r="894" spans="1:13" ht="15" customHeight="1" x14ac:dyDescent="0.3">
      <c r="A894" s="3" t="s">
        <v>483</v>
      </c>
      <c r="B894" s="4" t="s">
        <v>113</v>
      </c>
      <c r="C894" s="9" t="s">
        <v>114</v>
      </c>
      <c r="D894" s="4" t="s">
        <v>458</v>
      </c>
      <c r="E894" s="4" t="s">
        <v>39</v>
      </c>
      <c r="F894" s="34" t="s">
        <v>272</v>
      </c>
      <c r="G894" s="35">
        <v>12.568023</v>
      </c>
      <c r="H894" s="3" t="s">
        <v>466</v>
      </c>
      <c r="I894" s="36" t="s">
        <v>1</v>
      </c>
      <c r="J894" s="36" t="s">
        <v>467</v>
      </c>
      <c r="K894" s="36" t="str">
        <f t="shared" ca="1" si="13"/>
        <v>6AF9C7B7-EC29-2BF3-B786-BDBF3D11C17B</v>
      </c>
      <c r="L894" s="37"/>
      <c r="M894" s="37" t="s">
        <v>115</v>
      </c>
    </row>
    <row r="895" spans="1:13" ht="15" customHeight="1" x14ac:dyDescent="0.3">
      <c r="A895" s="3" t="s">
        <v>483</v>
      </c>
      <c r="B895" s="4" t="s">
        <v>113</v>
      </c>
      <c r="C895" s="9" t="s">
        <v>114</v>
      </c>
      <c r="D895" s="4" t="s">
        <v>458</v>
      </c>
      <c r="E895" s="4" t="s">
        <v>39</v>
      </c>
      <c r="F895" s="34" t="s">
        <v>274</v>
      </c>
      <c r="G895" s="35">
        <v>4.0147572999999999E-2</v>
      </c>
      <c r="H895" s="3" t="s">
        <v>466</v>
      </c>
      <c r="I895" s="36" t="s">
        <v>1</v>
      </c>
      <c r="J895" s="36" t="s">
        <v>467</v>
      </c>
      <c r="K895" s="36" t="str">
        <f t="shared" ca="1" si="13"/>
        <v>198705C7-EDBB-C37E-00AA-B1E846E64D25</v>
      </c>
      <c r="L895" s="37"/>
      <c r="M895" s="37" t="s">
        <v>115</v>
      </c>
    </row>
    <row r="896" spans="1:13" ht="15" customHeight="1" x14ac:dyDescent="0.3">
      <c r="A896" s="3" t="s">
        <v>483</v>
      </c>
      <c r="B896" s="4" t="s">
        <v>113</v>
      </c>
      <c r="C896" s="9" t="s">
        <v>114</v>
      </c>
      <c r="D896" s="4" t="s">
        <v>458</v>
      </c>
      <c r="E896" s="4" t="s">
        <v>39</v>
      </c>
      <c r="F896" s="34" t="s">
        <v>276</v>
      </c>
      <c r="G896" s="35">
        <v>12.568023</v>
      </c>
      <c r="H896" s="3" t="s">
        <v>466</v>
      </c>
      <c r="I896" s="36" t="s">
        <v>1</v>
      </c>
      <c r="J896" s="36" t="s">
        <v>467</v>
      </c>
      <c r="K896" s="36" t="str">
        <f t="shared" ca="1" si="13"/>
        <v>B3424CFD-764A-750F-400E-B36D95288E73</v>
      </c>
      <c r="L896" s="37"/>
      <c r="M896" s="37" t="s">
        <v>115</v>
      </c>
    </row>
    <row r="897" spans="1:13" ht="15" customHeight="1" x14ac:dyDescent="0.3">
      <c r="A897" s="3" t="s">
        <v>483</v>
      </c>
      <c r="B897" s="4" t="s">
        <v>113</v>
      </c>
      <c r="C897" s="9" t="s">
        <v>114</v>
      </c>
      <c r="D897" s="4" t="s">
        <v>458</v>
      </c>
      <c r="E897" s="4" t="s">
        <v>39</v>
      </c>
      <c r="F897" s="34" t="s">
        <v>278</v>
      </c>
      <c r="G897" s="35">
        <v>54.461432000000002</v>
      </c>
      <c r="H897" s="3" t="s">
        <v>466</v>
      </c>
      <c r="I897" s="36" t="s">
        <v>1</v>
      </c>
      <c r="J897" s="36" t="s">
        <v>467</v>
      </c>
      <c r="K897" s="36" t="str">
        <f t="shared" ca="1" si="13"/>
        <v>3FC0BEBC-8B42-FCDC-E4BB-6A013CC4ABBF</v>
      </c>
      <c r="L897" s="37"/>
      <c r="M897" s="37" t="s">
        <v>115</v>
      </c>
    </row>
    <row r="898" spans="1:13" ht="15" customHeight="1" x14ac:dyDescent="0.3">
      <c r="A898" s="3" t="s">
        <v>483</v>
      </c>
      <c r="B898" s="4" t="s">
        <v>113</v>
      </c>
      <c r="C898" s="9" t="s">
        <v>114</v>
      </c>
      <c r="D898" s="4" t="s">
        <v>458</v>
      </c>
      <c r="E898" s="4" t="s">
        <v>39</v>
      </c>
      <c r="F898" s="34" t="s">
        <v>280</v>
      </c>
      <c r="G898" s="35">
        <v>54.461432000000002</v>
      </c>
      <c r="H898" s="3" t="s">
        <v>466</v>
      </c>
      <c r="I898" s="36" t="s">
        <v>1</v>
      </c>
      <c r="J898" s="36" t="s">
        <v>467</v>
      </c>
      <c r="K898" s="36" t="str">
        <f t="shared" ref="K898:K961" ca="1" si="14">_GuidQuasiHexGenerator</f>
        <v>8E47E449-716F-FAC6-418E-95B22BF5DAB9</v>
      </c>
      <c r="L898" s="37"/>
      <c r="M898" s="37" t="s">
        <v>115</v>
      </c>
    </row>
    <row r="899" spans="1:13" ht="15" customHeight="1" x14ac:dyDescent="0.3">
      <c r="A899" s="3" t="s">
        <v>483</v>
      </c>
      <c r="B899" s="4" t="s">
        <v>113</v>
      </c>
      <c r="C899" s="9" t="s">
        <v>114</v>
      </c>
      <c r="D899" s="4" t="s">
        <v>458</v>
      </c>
      <c r="E899" s="4" t="s">
        <v>39</v>
      </c>
      <c r="F899" s="34" t="s">
        <v>282</v>
      </c>
      <c r="G899" s="35">
        <v>12.568023</v>
      </c>
      <c r="H899" s="3" t="s">
        <v>466</v>
      </c>
      <c r="I899" s="36" t="s">
        <v>1</v>
      </c>
      <c r="J899" s="36" t="s">
        <v>467</v>
      </c>
      <c r="K899" s="36" t="str">
        <f t="shared" ca="1" si="14"/>
        <v>200D3EB4-4260-A375-D9EC-BF5243EA2141</v>
      </c>
      <c r="L899" s="37"/>
      <c r="M899" s="37" t="s">
        <v>115</v>
      </c>
    </row>
    <row r="900" spans="1:13" ht="15" customHeight="1" x14ac:dyDescent="0.3">
      <c r="A900" s="3" t="s">
        <v>483</v>
      </c>
      <c r="B900" s="4" t="s">
        <v>113</v>
      </c>
      <c r="C900" s="9" t="s">
        <v>114</v>
      </c>
      <c r="D900" s="4" t="s">
        <v>458</v>
      </c>
      <c r="E900" s="4" t="s">
        <v>39</v>
      </c>
      <c r="F900" s="34" t="s">
        <v>284</v>
      </c>
      <c r="G900" s="35">
        <v>12.568023</v>
      </c>
      <c r="H900" s="3" t="s">
        <v>466</v>
      </c>
      <c r="I900" s="36" t="s">
        <v>1</v>
      </c>
      <c r="J900" s="36" t="s">
        <v>467</v>
      </c>
      <c r="K900" s="36" t="str">
        <f t="shared" ca="1" si="14"/>
        <v>8E7C6A75-0EBC-0D89-387C-DF4F99E5D1AC</v>
      </c>
      <c r="L900" s="37"/>
      <c r="M900" s="37" t="s">
        <v>115</v>
      </c>
    </row>
    <row r="901" spans="1:13" ht="15" customHeight="1" x14ac:dyDescent="0.3">
      <c r="A901" s="3" t="s">
        <v>483</v>
      </c>
      <c r="B901" s="4" t="s">
        <v>113</v>
      </c>
      <c r="C901" s="9" t="s">
        <v>114</v>
      </c>
      <c r="D901" s="4" t="s">
        <v>458</v>
      </c>
      <c r="E901" s="4" t="s">
        <v>39</v>
      </c>
      <c r="F901" s="34" t="s">
        <v>286</v>
      </c>
      <c r="G901" s="35">
        <v>26.355941000000001</v>
      </c>
      <c r="H901" s="3" t="s">
        <v>466</v>
      </c>
      <c r="I901" s="36" t="s">
        <v>1</v>
      </c>
      <c r="J901" s="36" t="s">
        <v>467</v>
      </c>
      <c r="K901" s="36" t="str">
        <f t="shared" ca="1" si="14"/>
        <v>5E745975-86ED-ADBB-7AD3-2882CC60BB50</v>
      </c>
      <c r="L901" s="37"/>
      <c r="M901" s="37" t="s">
        <v>115</v>
      </c>
    </row>
    <row r="902" spans="1:13" ht="15" customHeight="1" x14ac:dyDescent="0.3">
      <c r="A902" s="3" t="s">
        <v>483</v>
      </c>
      <c r="B902" s="4" t="s">
        <v>113</v>
      </c>
      <c r="C902" s="9" t="s">
        <v>114</v>
      </c>
      <c r="D902" s="4" t="s">
        <v>458</v>
      </c>
      <c r="E902" s="4" t="s">
        <v>39</v>
      </c>
      <c r="F902" s="34" t="s">
        <v>288</v>
      </c>
      <c r="G902" s="35">
        <v>54.461432000000002</v>
      </c>
      <c r="H902" s="3" t="s">
        <v>466</v>
      </c>
      <c r="I902" s="36" t="s">
        <v>1</v>
      </c>
      <c r="J902" s="36" t="s">
        <v>467</v>
      </c>
      <c r="K902" s="36" t="str">
        <f t="shared" ca="1" si="14"/>
        <v>9F498EA7-FAAA-6B53-D331-8CEFB7235A87</v>
      </c>
      <c r="L902" s="37"/>
      <c r="M902" s="37" t="s">
        <v>115</v>
      </c>
    </row>
    <row r="903" spans="1:13" ht="15" customHeight="1" x14ac:dyDescent="0.3">
      <c r="A903" s="3" t="s">
        <v>483</v>
      </c>
      <c r="B903" s="4" t="s">
        <v>113</v>
      </c>
      <c r="C903" s="9" t="s">
        <v>114</v>
      </c>
      <c r="D903" s="4" t="s">
        <v>458</v>
      </c>
      <c r="E903" s="4" t="s">
        <v>39</v>
      </c>
      <c r="F903" s="34" t="s">
        <v>290</v>
      </c>
      <c r="G903" s="35">
        <v>12.568023</v>
      </c>
      <c r="H903" s="3" t="s">
        <v>466</v>
      </c>
      <c r="I903" s="36" t="s">
        <v>1</v>
      </c>
      <c r="J903" s="36" t="s">
        <v>467</v>
      </c>
      <c r="K903" s="36" t="str">
        <f t="shared" ca="1" si="14"/>
        <v>97FEA9CD-DAC5-293C-F30C-498E87961953</v>
      </c>
      <c r="L903" s="37"/>
      <c r="M903" s="37" t="s">
        <v>115</v>
      </c>
    </row>
    <row r="904" spans="1:13" ht="15" customHeight="1" x14ac:dyDescent="0.3">
      <c r="A904" s="3" t="s">
        <v>483</v>
      </c>
      <c r="B904" s="4" t="s">
        <v>113</v>
      </c>
      <c r="C904" s="9" t="s">
        <v>114</v>
      </c>
      <c r="D904" s="4" t="s">
        <v>458</v>
      </c>
      <c r="E904" s="4" t="s">
        <v>39</v>
      </c>
      <c r="F904" s="34" t="s">
        <v>292</v>
      </c>
      <c r="G904" s="35">
        <v>75.408135999999999</v>
      </c>
      <c r="H904" s="3" t="s">
        <v>466</v>
      </c>
      <c r="I904" s="36" t="s">
        <v>1</v>
      </c>
      <c r="J904" s="36" t="s">
        <v>467</v>
      </c>
      <c r="K904" s="36" t="str">
        <f t="shared" ca="1" si="14"/>
        <v>B950DF6A-62E5-4B63-16CE-82AA7BAB77BA</v>
      </c>
      <c r="L904" s="37"/>
      <c r="M904" s="37" t="s">
        <v>115</v>
      </c>
    </row>
    <row r="905" spans="1:13" ht="15" customHeight="1" x14ac:dyDescent="0.3">
      <c r="A905" s="3" t="s">
        <v>483</v>
      </c>
      <c r="B905" s="4" t="s">
        <v>113</v>
      </c>
      <c r="C905" s="9" t="s">
        <v>114</v>
      </c>
      <c r="D905" s="4" t="s">
        <v>458</v>
      </c>
      <c r="E905" s="4" t="s">
        <v>39</v>
      </c>
      <c r="F905" s="34" t="s">
        <v>294</v>
      </c>
      <c r="G905" s="35">
        <v>54.461432000000002</v>
      </c>
      <c r="H905" s="3" t="s">
        <v>466</v>
      </c>
      <c r="I905" s="36" t="s">
        <v>1</v>
      </c>
      <c r="J905" s="36" t="s">
        <v>467</v>
      </c>
      <c r="K905" s="36" t="str">
        <f t="shared" ca="1" si="14"/>
        <v>4727FB44-945F-4950-C42D-24E5DB31CFA7</v>
      </c>
      <c r="L905" s="37"/>
      <c r="M905" s="37" t="s">
        <v>115</v>
      </c>
    </row>
    <row r="906" spans="1:13" ht="15" customHeight="1" x14ac:dyDescent="0.3">
      <c r="A906" s="3" t="s">
        <v>483</v>
      </c>
      <c r="B906" s="4" t="s">
        <v>113</v>
      </c>
      <c r="C906" s="9" t="s">
        <v>114</v>
      </c>
      <c r="D906" s="4" t="s">
        <v>458</v>
      </c>
      <c r="E906" s="4" t="s">
        <v>39</v>
      </c>
      <c r="F906" s="34" t="s">
        <v>296</v>
      </c>
      <c r="G906" s="35">
        <v>0.51979942999999995</v>
      </c>
      <c r="H906" s="3" t="s">
        <v>466</v>
      </c>
      <c r="I906" s="36" t="s">
        <v>1</v>
      </c>
      <c r="J906" s="36" t="s">
        <v>467</v>
      </c>
      <c r="K906" s="36" t="str">
        <f t="shared" ca="1" si="14"/>
        <v>7913312B-4350-C174-1295-E77337020304</v>
      </c>
      <c r="L906" s="37"/>
      <c r="M906" s="37" t="s">
        <v>115</v>
      </c>
    </row>
    <row r="907" spans="1:13" ht="15" customHeight="1" x14ac:dyDescent="0.3">
      <c r="A907" s="3" t="s">
        <v>483</v>
      </c>
      <c r="B907" s="4" t="s">
        <v>113</v>
      </c>
      <c r="C907" s="9" t="s">
        <v>114</v>
      </c>
      <c r="D907" s="4" t="s">
        <v>458</v>
      </c>
      <c r="E907" s="4" t="s">
        <v>39</v>
      </c>
      <c r="F907" s="34" t="s">
        <v>298</v>
      </c>
      <c r="G907" s="35">
        <v>54.461432000000002</v>
      </c>
      <c r="H907" s="3" t="s">
        <v>466</v>
      </c>
      <c r="I907" s="36" t="s">
        <v>1</v>
      </c>
      <c r="J907" s="36" t="s">
        <v>467</v>
      </c>
      <c r="K907" s="36" t="str">
        <f t="shared" ca="1" si="14"/>
        <v>36A20551-A8FF-0D2F-8147-6743C1FCBB47</v>
      </c>
      <c r="L907" s="37"/>
      <c r="M907" s="37" t="s">
        <v>115</v>
      </c>
    </row>
    <row r="908" spans="1:13" ht="15" customHeight="1" x14ac:dyDescent="0.3">
      <c r="A908" s="3" t="s">
        <v>483</v>
      </c>
      <c r="B908" s="4" t="s">
        <v>113</v>
      </c>
      <c r="C908" s="9" t="s">
        <v>114</v>
      </c>
      <c r="D908" s="4" t="s">
        <v>458</v>
      </c>
      <c r="E908" s="4" t="s">
        <v>39</v>
      </c>
      <c r="F908" s="34" t="s">
        <v>300</v>
      </c>
      <c r="G908" s="35">
        <v>54.461432000000002</v>
      </c>
      <c r="H908" s="3" t="s">
        <v>466</v>
      </c>
      <c r="I908" s="36" t="s">
        <v>1</v>
      </c>
      <c r="J908" s="36" t="s">
        <v>467</v>
      </c>
      <c r="K908" s="36" t="str">
        <f t="shared" ca="1" si="14"/>
        <v>090E0240-9551-2711-6E66-D8875D24F0EA</v>
      </c>
      <c r="L908" s="37"/>
      <c r="M908" s="37" t="s">
        <v>115</v>
      </c>
    </row>
    <row r="909" spans="1:13" ht="15" customHeight="1" x14ac:dyDescent="0.3">
      <c r="A909" s="3" t="s">
        <v>483</v>
      </c>
      <c r="B909" s="4" t="s">
        <v>113</v>
      </c>
      <c r="C909" s="9" t="s">
        <v>114</v>
      </c>
      <c r="D909" s="4" t="s">
        <v>458</v>
      </c>
      <c r="E909" s="4" t="s">
        <v>39</v>
      </c>
      <c r="F909" s="34" t="s">
        <v>302</v>
      </c>
      <c r="G909" s="35">
        <v>9.3563898000000005</v>
      </c>
      <c r="H909" s="3" t="s">
        <v>466</v>
      </c>
      <c r="I909" s="36" t="s">
        <v>1</v>
      </c>
      <c r="J909" s="36" t="s">
        <v>467</v>
      </c>
      <c r="K909" s="36" t="str">
        <f t="shared" ca="1" si="14"/>
        <v>87523BB9-4C2C-9DFB-72DC-07BBC3D17DC3</v>
      </c>
      <c r="L909" s="37"/>
      <c r="M909" s="37" t="s">
        <v>115</v>
      </c>
    </row>
    <row r="910" spans="1:13" ht="15" customHeight="1" x14ac:dyDescent="0.3">
      <c r="A910" s="3" t="s">
        <v>483</v>
      </c>
      <c r="B910" s="4" t="s">
        <v>113</v>
      </c>
      <c r="C910" s="9" t="s">
        <v>114</v>
      </c>
      <c r="D910" s="4" t="s">
        <v>458</v>
      </c>
      <c r="E910" s="4" t="s">
        <v>39</v>
      </c>
      <c r="F910" s="34" t="s">
        <v>304</v>
      </c>
      <c r="G910" s="35">
        <v>26.355941000000001</v>
      </c>
      <c r="H910" s="3" t="s">
        <v>466</v>
      </c>
      <c r="I910" s="36" t="s">
        <v>1</v>
      </c>
      <c r="J910" s="36" t="s">
        <v>467</v>
      </c>
      <c r="K910" s="36" t="str">
        <f t="shared" ca="1" si="14"/>
        <v>9A61D1FF-7067-4909-13C1-20420FC2C807</v>
      </c>
      <c r="L910" s="37"/>
      <c r="M910" s="37" t="s">
        <v>115</v>
      </c>
    </row>
    <row r="911" spans="1:13" ht="15" customHeight="1" x14ac:dyDescent="0.3">
      <c r="A911" s="3" t="s">
        <v>483</v>
      </c>
      <c r="B911" s="4" t="s">
        <v>113</v>
      </c>
      <c r="C911" s="9" t="s">
        <v>114</v>
      </c>
      <c r="D911" s="4" t="s">
        <v>458</v>
      </c>
      <c r="E911" s="4" t="s">
        <v>39</v>
      </c>
      <c r="F911" s="34" t="s">
        <v>306</v>
      </c>
      <c r="G911" s="35">
        <v>12.568023</v>
      </c>
      <c r="H911" s="3" t="s">
        <v>466</v>
      </c>
      <c r="I911" s="36" t="s">
        <v>1</v>
      </c>
      <c r="J911" s="36" t="s">
        <v>467</v>
      </c>
      <c r="K911" s="36" t="str">
        <f t="shared" ca="1" si="14"/>
        <v>F5B40852-1969-8161-AC79-0F9C27C706F3</v>
      </c>
      <c r="L911" s="37"/>
      <c r="M911" s="37" t="s">
        <v>115</v>
      </c>
    </row>
    <row r="912" spans="1:13" ht="15" customHeight="1" x14ac:dyDescent="0.3">
      <c r="A912" s="3" t="s">
        <v>483</v>
      </c>
      <c r="B912" s="4" t="s">
        <v>113</v>
      </c>
      <c r="C912" s="9" t="s">
        <v>114</v>
      </c>
      <c r="D912" s="4" t="s">
        <v>458</v>
      </c>
      <c r="E912" s="4" t="s">
        <v>39</v>
      </c>
      <c r="F912" s="34" t="s">
        <v>308</v>
      </c>
      <c r="G912" s="35">
        <v>3.1187966</v>
      </c>
      <c r="H912" s="3" t="s">
        <v>466</v>
      </c>
      <c r="I912" s="36" t="s">
        <v>1</v>
      </c>
      <c r="J912" s="36" t="s">
        <v>467</v>
      </c>
      <c r="K912" s="36" t="str">
        <f t="shared" ca="1" si="14"/>
        <v>E3219B19-8592-EB8A-A68B-F42D29CE34DE</v>
      </c>
      <c r="L912" s="37"/>
      <c r="M912" s="37" t="s">
        <v>115</v>
      </c>
    </row>
    <row r="913" spans="1:13" ht="15" customHeight="1" x14ac:dyDescent="0.3">
      <c r="A913" s="3" t="s">
        <v>483</v>
      </c>
      <c r="B913" s="4" t="s">
        <v>113</v>
      </c>
      <c r="C913" s="9" t="s">
        <v>114</v>
      </c>
      <c r="D913" s="4" t="s">
        <v>458</v>
      </c>
      <c r="E913" s="4" t="s">
        <v>39</v>
      </c>
      <c r="F913" s="34" t="s">
        <v>310</v>
      </c>
      <c r="G913" s="35">
        <v>4.0147572999999999E-2</v>
      </c>
      <c r="H913" s="3" t="s">
        <v>466</v>
      </c>
      <c r="I913" s="36" t="s">
        <v>1</v>
      </c>
      <c r="J913" s="36" t="s">
        <v>467</v>
      </c>
      <c r="K913" s="36" t="str">
        <f t="shared" ca="1" si="14"/>
        <v>463761D2-11EA-C1F2-8743-7A1F500E5CD2</v>
      </c>
      <c r="L913" s="37"/>
      <c r="M913" s="37" t="s">
        <v>115</v>
      </c>
    </row>
    <row r="914" spans="1:13" ht="15" customHeight="1" x14ac:dyDescent="0.3">
      <c r="A914" s="3" t="s">
        <v>483</v>
      </c>
      <c r="B914" s="4" t="s">
        <v>113</v>
      </c>
      <c r="C914" s="9" t="s">
        <v>114</v>
      </c>
      <c r="D914" s="4" t="s">
        <v>458</v>
      </c>
      <c r="E914" s="4" t="s">
        <v>39</v>
      </c>
      <c r="F914" s="34" t="s">
        <v>312</v>
      </c>
      <c r="G914" s="35">
        <v>4.0147572999999999E-2</v>
      </c>
      <c r="H914" s="3" t="s">
        <v>466</v>
      </c>
      <c r="I914" s="36" t="s">
        <v>1</v>
      </c>
      <c r="J914" s="36" t="s">
        <v>467</v>
      </c>
      <c r="K914" s="36" t="str">
        <f t="shared" ca="1" si="14"/>
        <v>005E9B83-5E53-3566-894D-729B5948C4F2</v>
      </c>
      <c r="L914" s="37"/>
      <c r="M914" s="37" t="s">
        <v>115</v>
      </c>
    </row>
    <row r="915" spans="1:13" ht="15" customHeight="1" x14ac:dyDescent="0.3">
      <c r="A915" s="3" t="s">
        <v>483</v>
      </c>
      <c r="B915" s="4" t="s">
        <v>113</v>
      </c>
      <c r="C915" s="9" t="s">
        <v>114</v>
      </c>
      <c r="D915" s="4" t="s">
        <v>458</v>
      </c>
      <c r="E915" s="4" t="s">
        <v>39</v>
      </c>
      <c r="F915" s="34" t="s">
        <v>314</v>
      </c>
      <c r="G915" s="35">
        <v>12.568023</v>
      </c>
      <c r="H915" s="3" t="s">
        <v>466</v>
      </c>
      <c r="I915" s="36" t="s">
        <v>1</v>
      </c>
      <c r="J915" s="36" t="s">
        <v>467</v>
      </c>
      <c r="K915" s="36" t="str">
        <f t="shared" ca="1" si="14"/>
        <v>95ED84E8-C0BD-714A-0B93-7BBCC2BBE3EE</v>
      </c>
      <c r="L915" s="37"/>
      <c r="M915" s="37" t="s">
        <v>115</v>
      </c>
    </row>
    <row r="916" spans="1:13" ht="15" customHeight="1" x14ac:dyDescent="0.3">
      <c r="A916" s="3" t="s">
        <v>483</v>
      </c>
      <c r="B916" s="4" t="s">
        <v>113</v>
      </c>
      <c r="C916" s="9" t="s">
        <v>114</v>
      </c>
      <c r="D916" s="4" t="s">
        <v>458</v>
      </c>
      <c r="E916" s="4" t="s">
        <v>39</v>
      </c>
      <c r="F916" s="34" t="s">
        <v>316</v>
      </c>
      <c r="G916" s="35">
        <v>54.461432000000002</v>
      </c>
      <c r="H916" s="3" t="s">
        <v>466</v>
      </c>
      <c r="I916" s="36" t="s">
        <v>1</v>
      </c>
      <c r="J916" s="36" t="s">
        <v>467</v>
      </c>
      <c r="K916" s="36" t="str">
        <f t="shared" ca="1" si="14"/>
        <v>E87C0B99-D652-B259-1644-FA9048B93B69</v>
      </c>
      <c r="L916" s="37"/>
      <c r="M916" s="37" t="s">
        <v>115</v>
      </c>
    </row>
    <row r="917" spans="1:13" ht="15" customHeight="1" x14ac:dyDescent="0.3">
      <c r="A917" s="3" t="s">
        <v>483</v>
      </c>
      <c r="B917" s="4" t="s">
        <v>113</v>
      </c>
      <c r="C917" s="9" t="s">
        <v>114</v>
      </c>
      <c r="D917" s="4" t="s">
        <v>458</v>
      </c>
      <c r="E917" s="4" t="s">
        <v>39</v>
      </c>
      <c r="F917" s="34" t="s">
        <v>318</v>
      </c>
      <c r="G917" s="35">
        <v>54.461432000000002</v>
      </c>
      <c r="H917" s="3" t="s">
        <v>466</v>
      </c>
      <c r="I917" s="36" t="s">
        <v>1</v>
      </c>
      <c r="J917" s="36" t="s">
        <v>467</v>
      </c>
      <c r="K917" s="36" t="str">
        <f t="shared" ca="1" si="14"/>
        <v>15C30EDA-4162-D977-F4B8-1E906012F473</v>
      </c>
      <c r="L917" s="37"/>
      <c r="M917" s="37" t="s">
        <v>115</v>
      </c>
    </row>
    <row r="918" spans="1:13" ht="15" customHeight="1" x14ac:dyDescent="0.3">
      <c r="A918" s="3" t="s">
        <v>483</v>
      </c>
      <c r="B918" s="4" t="s">
        <v>113</v>
      </c>
      <c r="C918" s="9" t="s">
        <v>114</v>
      </c>
      <c r="D918" s="4" t="s">
        <v>458</v>
      </c>
      <c r="E918" s="4" t="s">
        <v>39</v>
      </c>
      <c r="F918" s="34" t="s">
        <v>320</v>
      </c>
      <c r="G918" s="35">
        <v>54.461432000000002</v>
      </c>
      <c r="H918" s="3" t="s">
        <v>466</v>
      </c>
      <c r="I918" s="36" t="s">
        <v>1</v>
      </c>
      <c r="J918" s="36" t="s">
        <v>467</v>
      </c>
      <c r="K918" s="36" t="str">
        <f t="shared" ca="1" si="14"/>
        <v>E6642AF8-6552-77BC-9B62-2B5C6F16AE7C</v>
      </c>
      <c r="L918" s="37"/>
      <c r="M918" s="37" t="s">
        <v>115</v>
      </c>
    </row>
    <row r="919" spans="1:13" ht="15" customHeight="1" x14ac:dyDescent="0.3">
      <c r="A919" s="3" t="s">
        <v>483</v>
      </c>
      <c r="B919" s="4" t="s">
        <v>113</v>
      </c>
      <c r="C919" s="9" t="s">
        <v>114</v>
      </c>
      <c r="D919" s="4" t="s">
        <v>458</v>
      </c>
      <c r="E919" s="4" t="s">
        <v>39</v>
      </c>
      <c r="F919" s="34" t="s">
        <v>322</v>
      </c>
      <c r="G919" s="35">
        <v>12.568023</v>
      </c>
      <c r="H919" s="3" t="s">
        <v>466</v>
      </c>
      <c r="I919" s="36" t="s">
        <v>1</v>
      </c>
      <c r="J919" s="36" t="s">
        <v>467</v>
      </c>
      <c r="K919" s="36" t="str">
        <f t="shared" ca="1" si="14"/>
        <v>3CC47750-2737-559E-2CCA-8AE888389714</v>
      </c>
      <c r="L919" s="37"/>
      <c r="M919" s="37" t="s">
        <v>115</v>
      </c>
    </row>
    <row r="920" spans="1:13" ht="15" customHeight="1" x14ac:dyDescent="0.3">
      <c r="A920" s="3" t="s">
        <v>483</v>
      </c>
      <c r="B920" s="4" t="s">
        <v>113</v>
      </c>
      <c r="C920" s="9" t="s">
        <v>114</v>
      </c>
      <c r="D920" s="4" t="s">
        <v>458</v>
      </c>
      <c r="E920" s="4" t="s">
        <v>39</v>
      </c>
      <c r="F920" s="34" t="s">
        <v>324</v>
      </c>
      <c r="G920" s="35">
        <v>75.408135999999999</v>
      </c>
      <c r="H920" s="3" t="s">
        <v>466</v>
      </c>
      <c r="I920" s="36" t="s">
        <v>1</v>
      </c>
      <c r="J920" s="36" t="s">
        <v>467</v>
      </c>
      <c r="K920" s="36" t="str">
        <f t="shared" ca="1" si="14"/>
        <v>3142A492-F18F-73DB-B8D0-6244B8F5A3F6</v>
      </c>
      <c r="L920" s="37"/>
      <c r="M920" s="37" t="s">
        <v>115</v>
      </c>
    </row>
    <row r="921" spans="1:13" ht="15" customHeight="1" x14ac:dyDescent="0.3">
      <c r="A921" s="3" t="s">
        <v>483</v>
      </c>
      <c r="B921" s="4" t="s">
        <v>113</v>
      </c>
      <c r="C921" s="9" t="s">
        <v>114</v>
      </c>
      <c r="D921" s="4" t="s">
        <v>458</v>
      </c>
      <c r="E921" s="4" t="s">
        <v>39</v>
      </c>
      <c r="F921" s="34" t="s">
        <v>326</v>
      </c>
      <c r="G921" s="35">
        <v>54.461432000000002</v>
      </c>
      <c r="H921" s="3" t="s">
        <v>466</v>
      </c>
      <c r="I921" s="36" t="s">
        <v>1</v>
      </c>
      <c r="J921" s="36" t="s">
        <v>467</v>
      </c>
      <c r="K921" s="36" t="str">
        <f t="shared" ca="1" si="14"/>
        <v>FF0D71AD-CB50-5AB4-1FF7-5B7CEDE8621E</v>
      </c>
      <c r="L921" s="37"/>
      <c r="M921" s="37" t="s">
        <v>115</v>
      </c>
    </row>
    <row r="922" spans="1:13" ht="15" customHeight="1" x14ac:dyDescent="0.3">
      <c r="A922" s="3" t="s">
        <v>483</v>
      </c>
      <c r="B922" s="4" t="s">
        <v>113</v>
      </c>
      <c r="C922" s="9" t="s">
        <v>114</v>
      </c>
      <c r="D922" s="4" t="s">
        <v>458</v>
      </c>
      <c r="E922" s="4" t="s">
        <v>39</v>
      </c>
      <c r="F922" s="34" t="s">
        <v>328</v>
      </c>
      <c r="G922" s="35">
        <v>9.3563898000000005</v>
      </c>
      <c r="H922" s="3" t="s">
        <v>466</v>
      </c>
      <c r="I922" s="36" t="s">
        <v>1</v>
      </c>
      <c r="J922" s="36" t="s">
        <v>467</v>
      </c>
      <c r="K922" s="36" t="str">
        <f t="shared" ca="1" si="14"/>
        <v>7233CA78-16AC-FEB2-63C3-17060996744E</v>
      </c>
      <c r="L922" s="37"/>
      <c r="M922" s="37" t="s">
        <v>115</v>
      </c>
    </row>
    <row r="923" spans="1:13" ht="15" customHeight="1" x14ac:dyDescent="0.3">
      <c r="A923" s="3" t="s">
        <v>483</v>
      </c>
      <c r="B923" s="4" t="s">
        <v>113</v>
      </c>
      <c r="C923" s="9" t="s">
        <v>114</v>
      </c>
      <c r="D923" s="4" t="s">
        <v>458</v>
      </c>
      <c r="E923" s="4" t="s">
        <v>39</v>
      </c>
      <c r="F923" s="34" t="s">
        <v>330</v>
      </c>
      <c r="G923" s="35">
        <v>4.0147572999999999E-2</v>
      </c>
      <c r="H923" s="3" t="s">
        <v>466</v>
      </c>
      <c r="I923" s="36" t="s">
        <v>1</v>
      </c>
      <c r="J923" s="36" t="s">
        <v>467</v>
      </c>
      <c r="K923" s="36" t="str">
        <f t="shared" ca="1" si="14"/>
        <v>4E06156E-4341-A5BC-9704-508327D8150E</v>
      </c>
      <c r="L923" s="37"/>
      <c r="M923" s="37" t="s">
        <v>115</v>
      </c>
    </row>
    <row r="924" spans="1:13" ht="15" customHeight="1" x14ac:dyDescent="0.3">
      <c r="A924" s="3" t="s">
        <v>483</v>
      </c>
      <c r="B924" s="4" t="s">
        <v>113</v>
      </c>
      <c r="C924" s="9" t="s">
        <v>114</v>
      </c>
      <c r="D924" s="4" t="s">
        <v>458</v>
      </c>
      <c r="E924" s="4" t="s">
        <v>39</v>
      </c>
      <c r="F924" s="34" t="s">
        <v>332</v>
      </c>
      <c r="G924" s="35">
        <v>12.568023</v>
      </c>
      <c r="H924" s="3" t="s">
        <v>466</v>
      </c>
      <c r="I924" s="36" t="s">
        <v>1</v>
      </c>
      <c r="J924" s="36" t="s">
        <v>467</v>
      </c>
      <c r="K924" s="36" t="str">
        <f t="shared" ca="1" si="14"/>
        <v>741406C6-61B8-B1CB-6990-0F5BD8815EA0</v>
      </c>
      <c r="L924" s="37"/>
      <c r="M924" s="37" t="s">
        <v>115</v>
      </c>
    </row>
    <row r="925" spans="1:13" ht="15" customHeight="1" x14ac:dyDescent="0.3">
      <c r="A925" s="3" t="s">
        <v>483</v>
      </c>
      <c r="B925" s="4" t="s">
        <v>113</v>
      </c>
      <c r="C925" s="9" t="s">
        <v>114</v>
      </c>
      <c r="D925" s="4" t="s">
        <v>458</v>
      </c>
      <c r="E925" s="4" t="s">
        <v>39</v>
      </c>
      <c r="F925" s="34" t="s">
        <v>334</v>
      </c>
      <c r="G925" s="35">
        <v>54.461432000000002</v>
      </c>
      <c r="H925" s="3" t="s">
        <v>466</v>
      </c>
      <c r="I925" s="36" t="s">
        <v>1</v>
      </c>
      <c r="J925" s="36" t="s">
        <v>467</v>
      </c>
      <c r="K925" s="36" t="str">
        <f t="shared" ca="1" si="14"/>
        <v>F70052E7-CD71-F862-353C-E62B51F4FA79</v>
      </c>
      <c r="L925" s="37"/>
      <c r="M925" s="37" t="s">
        <v>115</v>
      </c>
    </row>
    <row r="926" spans="1:13" ht="15" customHeight="1" x14ac:dyDescent="0.3">
      <c r="A926" s="3" t="s">
        <v>483</v>
      </c>
      <c r="B926" s="4" t="s">
        <v>113</v>
      </c>
      <c r="C926" s="9" t="s">
        <v>114</v>
      </c>
      <c r="D926" s="4" t="s">
        <v>458</v>
      </c>
      <c r="E926" s="4" t="s">
        <v>39</v>
      </c>
      <c r="F926" s="34" t="s">
        <v>336</v>
      </c>
      <c r="G926" s="35">
        <v>54.461432000000002</v>
      </c>
      <c r="H926" s="3" t="s">
        <v>466</v>
      </c>
      <c r="I926" s="36" t="s">
        <v>1</v>
      </c>
      <c r="J926" s="36" t="s">
        <v>467</v>
      </c>
      <c r="K926" s="36" t="str">
        <f t="shared" ca="1" si="14"/>
        <v>18C91A13-DD53-6BBF-31D8-CD854B38BB1E</v>
      </c>
      <c r="L926" s="37"/>
      <c r="M926" s="37" t="s">
        <v>115</v>
      </c>
    </row>
    <row r="927" spans="1:13" ht="15" customHeight="1" x14ac:dyDescent="0.3">
      <c r="A927" s="3" t="s">
        <v>483</v>
      </c>
      <c r="B927" s="4" t="s">
        <v>113</v>
      </c>
      <c r="C927" s="9" t="s">
        <v>114</v>
      </c>
      <c r="D927" s="4" t="s">
        <v>458</v>
      </c>
      <c r="E927" s="4" t="s">
        <v>39</v>
      </c>
      <c r="F927" s="34" t="s">
        <v>338</v>
      </c>
      <c r="G927" s="35">
        <v>54.461432000000002</v>
      </c>
      <c r="H927" s="3" t="s">
        <v>466</v>
      </c>
      <c r="I927" s="36" t="s">
        <v>1</v>
      </c>
      <c r="J927" s="36" t="s">
        <v>467</v>
      </c>
      <c r="K927" s="36" t="str">
        <f t="shared" ca="1" si="14"/>
        <v>69B588BB-208A-D646-493E-473B60AA39A4</v>
      </c>
      <c r="L927" s="37"/>
      <c r="M927" s="37" t="s">
        <v>115</v>
      </c>
    </row>
    <row r="928" spans="1:13" ht="15" customHeight="1" x14ac:dyDescent="0.3">
      <c r="A928" s="3" t="s">
        <v>483</v>
      </c>
      <c r="B928" s="4" t="s">
        <v>113</v>
      </c>
      <c r="C928" s="9" t="s">
        <v>114</v>
      </c>
      <c r="D928" s="4" t="s">
        <v>458</v>
      </c>
      <c r="E928" s="4" t="s">
        <v>39</v>
      </c>
      <c r="F928" s="34" t="s">
        <v>340</v>
      </c>
      <c r="G928" s="35">
        <v>12.568023</v>
      </c>
      <c r="H928" s="3" t="s">
        <v>466</v>
      </c>
      <c r="I928" s="36" t="s">
        <v>1</v>
      </c>
      <c r="J928" s="36" t="s">
        <v>467</v>
      </c>
      <c r="K928" s="36" t="str">
        <f t="shared" ca="1" si="14"/>
        <v>F3D984DF-6D7F-4C95-5905-B5F4C4CFD4CF</v>
      </c>
      <c r="L928" s="37"/>
      <c r="M928" s="37" t="s">
        <v>115</v>
      </c>
    </row>
    <row r="929" spans="1:13" ht="15" customHeight="1" x14ac:dyDescent="0.3">
      <c r="A929" s="3" t="s">
        <v>483</v>
      </c>
      <c r="B929" s="4" t="s">
        <v>113</v>
      </c>
      <c r="C929" s="9" t="s">
        <v>114</v>
      </c>
      <c r="D929" s="4" t="s">
        <v>458</v>
      </c>
      <c r="E929" s="4" t="s">
        <v>39</v>
      </c>
      <c r="F929" s="34" t="s">
        <v>342</v>
      </c>
      <c r="G929" s="35">
        <v>75.408135999999999</v>
      </c>
      <c r="H929" s="3" t="s">
        <v>466</v>
      </c>
      <c r="I929" s="36" t="s">
        <v>1</v>
      </c>
      <c r="J929" s="36" t="s">
        <v>467</v>
      </c>
      <c r="K929" s="36" t="str">
        <f t="shared" ca="1" si="14"/>
        <v>C16C6FB3-4C62-EC8C-53B8-8A6C83BD9153</v>
      </c>
      <c r="L929" s="37"/>
      <c r="M929" s="37" t="s">
        <v>115</v>
      </c>
    </row>
    <row r="930" spans="1:13" ht="15" customHeight="1" x14ac:dyDescent="0.3">
      <c r="A930" s="3" t="s">
        <v>483</v>
      </c>
      <c r="B930" s="4" t="s">
        <v>113</v>
      </c>
      <c r="C930" s="9" t="s">
        <v>114</v>
      </c>
      <c r="D930" s="4" t="s">
        <v>458</v>
      </c>
      <c r="E930" s="4" t="s">
        <v>39</v>
      </c>
      <c r="F930" s="34" t="s">
        <v>344</v>
      </c>
      <c r="G930" s="35">
        <v>54.461432000000002</v>
      </c>
      <c r="H930" s="3" t="s">
        <v>466</v>
      </c>
      <c r="I930" s="36" t="s">
        <v>1</v>
      </c>
      <c r="J930" s="36" t="s">
        <v>467</v>
      </c>
      <c r="K930" s="36" t="str">
        <f t="shared" ca="1" si="14"/>
        <v>F560047E-4E1A-1F80-1D55-30CC9FCF2570</v>
      </c>
      <c r="L930" s="37"/>
      <c r="M930" s="37" t="s">
        <v>115</v>
      </c>
    </row>
    <row r="931" spans="1:13" ht="15" customHeight="1" x14ac:dyDescent="0.3">
      <c r="A931" s="3" t="s">
        <v>483</v>
      </c>
      <c r="B931" s="4" t="s">
        <v>113</v>
      </c>
      <c r="C931" s="9" t="s">
        <v>114</v>
      </c>
      <c r="D931" s="4" t="s">
        <v>458</v>
      </c>
      <c r="E931" s="4" t="s">
        <v>39</v>
      </c>
      <c r="F931" s="34" t="s">
        <v>346</v>
      </c>
      <c r="G931" s="35">
        <v>9.3563898000000005</v>
      </c>
      <c r="H931" s="3" t="s">
        <v>466</v>
      </c>
      <c r="I931" s="36" t="s">
        <v>1</v>
      </c>
      <c r="J931" s="36" t="s">
        <v>467</v>
      </c>
      <c r="K931" s="36" t="str">
        <f t="shared" ca="1" si="14"/>
        <v>48EAB434-82D8-276A-8816-6D8D17722C76</v>
      </c>
      <c r="L931" s="37"/>
      <c r="M931" s="37" t="s">
        <v>115</v>
      </c>
    </row>
    <row r="932" spans="1:13" ht="15" customHeight="1" x14ac:dyDescent="0.3">
      <c r="A932" s="3" t="s">
        <v>483</v>
      </c>
      <c r="B932" s="4" t="s">
        <v>113</v>
      </c>
      <c r="C932" s="9" t="s">
        <v>114</v>
      </c>
      <c r="D932" s="4" t="s">
        <v>458</v>
      </c>
      <c r="E932" s="4" t="s">
        <v>39</v>
      </c>
      <c r="F932" s="34" t="s">
        <v>348</v>
      </c>
      <c r="G932" s="35">
        <v>0.25957587999999998</v>
      </c>
      <c r="H932" s="3" t="s">
        <v>466</v>
      </c>
      <c r="I932" s="36" t="s">
        <v>1</v>
      </c>
      <c r="J932" s="36" t="s">
        <v>467</v>
      </c>
      <c r="K932" s="36" t="str">
        <f t="shared" ca="1" si="14"/>
        <v>A572C6F3-F5D5-DCC8-B91C-36C381A68145</v>
      </c>
      <c r="L932" s="37"/>
      <c r="M932" s="37" t="s">
        <v>115</v>
      </c>
    </row>
    <row r="933" spans="1:13" ht="15" customHeight="1" x14ac:dyDescent="0.3">
      <c r="A933" s="3" t="s">
        <v>483</v>
      </c>
      <c r="B933" s="4" t="s">
        <v>113</v>
      </c>
      <c r="C933" s="9" t="s">
        <v>114</v>
      </c>
      <c r="D933" s="4" t="s">
        <v>458</v>
      </c>
      <c r="E933" s="4" t="s">
        <v>39</v>
      </c>
      <c r="F933" s="34" t="s">
        <v>350</v>
      </c>
      <c r="G933" s="35">
        <v>12.568023</v>
      </c>
      <c r="H933" s="3" t="s">
        <v>466</v>
      </c>
      <c r="I933" s="36" t="s">
        <v>1</v>
      </c>
      <c r="J933" s="36" t="s">
        <v>467</v>
      </c>
      <c r="K933" s="36" t="str">
        <f t="shared" ca="1" si="14"/>
        <v>6124A4E3-8E14-B482-6454-66C8A88908C5</v>
      </c>
      <c r="L933" s="37"/>
      <c r="M933" s="37" t="s">
        <v>115</v>
      </c>
    </row>
    <row r="934" spans="1:13" ht="15" customHeight="1" x14ac:dyDescent="0.3">
      <c r="A934" s="3" t="s">
        <v>483</v>
      </c>
      <c r="B934" s="4" t="s">
        <v>113</v>
      </c>
      <c r="C934" s="9" t="s">
        <v>114</v>
      </c>
      <c r="D934" s="4" t="s">
        <v>458</v>
      </c>
      <c r="E934" s="4" t="s">
        <v>39</v>
      </c>
      <c r="F934" s="34" t="s">
        <v>352</v>
      </c>
      <c r="G934" s="35">
        <v>12.568023</v>
      </c>
      <c r="H934" s="3" t="s">
        <v>466</v>
      </c>
      <c r="I934" s="36" t="s">
        <v>1</v>
      </c>
      <c r="J934" s="36" t="s">
        <v>467</v>
      </c>
      <c r="K934" s="36" t="str">
        <f t="shared" ca="1" si="14"/>
        <v>BB3A8FD8-2520-49F9-AEFF-0C3457B6991B</v>
      </c>
      <c r="L934" s="37"/>
      <c r="M934" s="37" t="s">
        <v>115</v>
      </c>
    </row>
    <row r="935" spans="1:13" ht="15" customHeight="1" x14ac:dyDescent="0.3">
      <c r="A935" s="3" t="s">
        <v>483</v>
      </c>
      <c r="B935" s="4" t="s">
        <v>113</v>
      </c>
      <c r="C935" s="9" t="s">
        <v>114</v>
      </c>
      <c r="D935" s="4" t="s">
        <v>458</v>
      </c>
      <c r="E935" s="4" t="s">
        <v>39</v>
      </c>
      <c r="F935" s="34" t="s">
        <v>354</v>
      </c>
      <c r="G935" s="35">
        <v>54.461432000000002</v>
      </c>
      <c r="H935" s="3" t="s">
        <v>466</v>
      </c>
      <c r="I935" s="36" t="s">
        <v>1</v>
      </c>
      <c r="J935" s="36" t="s">
        <v>467</v>
      </c>
      <c r="K935" s="36" t="str">
        <f t="shared" ca="1" si="14"/>
        <v>8F72B87D-EADD-AFB2-664C-2D528D602912</v>
      </c>
      <c r="L935" s="37"/>
      <c r="M935" s="37" t="s">
        <v>115</v>
      </c>
    </row>
    <row r="936" spans="1:13" ht="15" customHeight="1" x14ac:dyDescent="0.3">
      <c r="A936" s="3" t="s">
        <v>483</v>
      </c>
      <c r="B936" s="4" t="s">
        <v>113</v>
      </c>
      <c r="C936" s="9" t="s">
        <v>114</v>
      </c>
      <c r="D936" s="4" t="s">
        <v>458</v>
      </c>
      <c r="E936" s="4" t="s">
        <v>39</v>
      </c>
      <c r="F936" s="34" t="s">
        <v>356</v>
      </c>
      <c r="G936" s="35">
        <v>54.461432000000002</v>
      </c>
      <c r="H936" s="3" t="s">
        <v>466</v>
      </c>
      <c r="I936" s="36" t="s">
        <v>1</v>
      </c>
      <c r="J936" s="36" t="s">
        <v>467</v>
      </c>
      <c r="K936" s="36" t="str">
        <f t="shared" ca="1" si="14"/>
        <v>ADA984D3-0DE0-3D28-0E52-9B0F9E0DD467</v>
      </c>
      <c r="L936" s="37"/>
      <c r="M936" s="37" t="s">
        <v>115</v>
      </c>
    </row>
    <row r="937" spans="1:13" ht="15" customHeight="1" x14ac:dyDescent="0.3">
      <c r="A937" s="3" t="s">
        <v>483</v>
      </c>
      <c r="B937" s="4" t="s">
        <v>113</v>
      </c>
      <c r="C937" s="9" t="s">
        <v>114</v>
      </c>
      <c r="D937" s="4" t="s">
        <v>458</v>
      </c>
      <c r="E937" s="4" t="s">
        <v>39</v>
      </c>
      <c r="F937" s="34" t="s">
        <v>358</v>
      </c>
      <c r="G937" s="35">
        <v>54.461432000000002</v>
      </c>
      <c r="H937" s="3" t="s">
        <v>466</v>
      </c>
      <c r="I937" s="36" t="s">
        <v>1</v>
      </c>
      <c r="J937" s="36" t="s">
        <v>467</v>
      </c>
      <c r="K937" s="36" t="str">
        <f t="shared" ca="1" si="14"/>
        <v>B30AF940-F494-274E-E571-F97DF3D3558C</v>
      </c>
      <c r="L937" s="37"/>
      <c r="M937" s="37" t="s">
        <v>115</v>
      </c>
    </row>
    <row r="938" spans="1:13" ht="15" customHeight="1" x14ac:dyDescent="0.3">
      <c r="A938" s="3" t="s">
        <v>483</v>
      </c>
      <c r="B938" s="4" t="s">
        <v>113</v>
      </c>
      <c r="C938" s="9" t="s">
        <v>114</v>
      </c>
      <c r="D938" s="4" t="s">
        <v>458</v>
      </c>
      <c r="E938" s="4" t="s">
        <v>39</v>
      </c>
      <c r="F938" s="34" t="s">
        <v>360</v>
      </c>
      <c r="G938" s="35">
        <v>12.568023</v>
      </c>
      <c r="H938" s="3" t="s">
        <v>466</v>
      </c>
      <c r="I938" s="36" t="s">
        <v>1</v>
      </c>
      <c r="J938" s="36" t="s">
        <v>467</v>
      </c>
      <c r="K938" s="36" t="str">
        <f t="shared" ca="1" si="14"/>
        <v>21BAA51F-99A8-D420-7F65-810DB90C8993</v>
      </c>
      <c r="L938" s="37"/>
      <c r="M938" s="37" t="s">
        <v>115</v>
      </c>
    </row>
    <row r="939" spans="1:13" ht="15" customHeight="1" x14ac:dyDescent="0.3">
      <c r="A939" s="3" t="s">
        <v>483</v>
      </c>
      <c r="B939" s="4" t="s">
        <v>113</v>
      </c>
      <c r="C939" s="9" t="s">
        <v>114</v>
      </c>
      <c r="D939" s="4" t="s">
        <v>458</v>
      </c>
      <c r="E939" s="4" t="s">
        <v>39</v>
      </c>
      <c r="F939" s="34" t="s">
        <v>362</v>
      </c>
      <c r="G939" s="35">
        <v>75.408135999999999</v>
      </c>
      <c r="H939" s="3" t="s">
        <v>466</v>
      </c>
      <c r="I939" s="36" t="s">
        <v>1</v>
      </c>
      <c r="J939" s="36" t="s">
        <v>467</v>
      </c>
      <c r="K939" s="36" t="str">
        <f t="shared" ca="1" si="14"/>
        <v>E3512220-0B2D-18C1-2D6F-6433C429E8A1</v>
      </c>
      <c r="L939" s="37"/>
      <c r="M939" s="37" t="s">
        <v>115</v>
      </c>
    </row>
    <row r="940" spans="1:13" ht="15" customHeight="1" x14ac:dyDescent="0.3">
      <c r="A940" s="3" t="s">
        <v>483</v>
      </c>
      <c r="B940" s="4" t="s">
        <v>113</v>
      </c>
      <c r="C940" s="9" t="s">
        <v>114</v>
      </c>
      <c r="D940" s="4" t="s">
        <v>458</v>
      </c>
      <c r="E940" s="4" t="s">
        <v>39</v>
      </c>
      <c r="F940" s="34" t="s">
        <v>364</v>
      </c>
      <c r="G940" s="35">
        <v>54.461432000000002</v>
      </c>
      <c r="H940" s="3" t="s">
        <v>466</v>
      </c>
      <c r="I940" s="36" t="s">
        <v>1</v>
      </c>
      <c r="J940" s="36" t="s">
        <v>467</v>
      </c>
      <c r="K940" s="36" t="str">
        <f t="shared" ca="1" si="14"/>
        <v>789DF82F-7BBC-9AE6-543D-581C21DDB059</v>
      </c>
      <c r="L940" s="37"/>
      <c r="M940" s="37" t="s">
        <v>115</v>
      </c>
    </row>
    <row r="941" spans="1:13" ht="15" customHeight="1" x14ac:dyDescent="0.3">
      <c r="A941" s="3" t="s">
        <v>483</v>
      </c>
      <c r="B941" s="4" t="s">
        <v>113</v>
      </c>
      <c r="C941" s="9" t="s">
        <v>114</v>
      </c>
      <c r="D941" s="4" t="s">
        <v>458</v>
      </c>
      <c r="E941" s="4" t="s">
        <v>39</v>
      </c>
      <c r="F941" s="34" t="s">
        <v>366</v>
      </c>
      <c r="G941" s="35">
        <v>9.3563898000000005</v>
      </c>
      <c r="H941" s="3" t="s">
        <v>466</v>
      </c>
      <c r="I941" s="36" t="s">
        <v>1</v>
      </c>
      <c r="J941" s="36" t="s">
        <v>467</v>
      </c>
      <c r="K941" s="36" t="str">
        <f t="shared" ca="1" si="14"/>
        <v>CD76686B-64C1-7E55-A323-75F44DCD4DEA</v>
      </c>
      <c r="L941" s="37"/>
      <c r="M941" s="37" t="s">
        <v>115</v>
      </c>
    </row>
    <row r="942" spans="1:13" ht="15" customHeight="1" x14ac:dyDescent="0.3">
      <c r="A942" s="3" t="s">
        <v>483</v>
      </c>
      <c r="B942" s="4" t="s">
        <v>113</v>
      </c>
      <c r="C942" s="9" t="s">
        <v>114</v>
      </c>
      <c r="D942" s="4" t="s">
        <v>458</v>
      </c>
      <c r="E942" s="4" t="s">
        <v>39</v>
      </c>
      <c r="F942" s="34" t="s">
        <v>368</v>
      </c>
      <c r="G942" s="35">
        <v>12.568023</v>
      </c>
      <c r="H942" s="3" t="s">
        <v>466</v>
      </c>
      <c r="I942" s="36" t="s">
        <v>1</v>
      </c>
      <c r="J942" s="36" t="s">
        <v>467</v>
      </c>
      <c r="K942" s="36" t="str">
        <f t="shared" ca="1" si="14"/>
        <v>E8EB4399-0165-FF64-9D00-B6959345CD8C</v>
      </c>
      <c r="L942" s="37"/>
      <c r="M942" s="37" t="s">
        <v>115</v>
      </c>
    </row>
    <row r="943" spans="1:13" ht="15" customHeight="1" x14ac:dyDescent="0.3">
      <c r="A943" s="3" t="s">
        <v>483</v>
      </c>
      <c r="B943" s="4" t="s">
        <v>113</v>
      </c>
      <c r="C943" s="9" t="s">
        <v>114</v>
      </c>
      <c r="D943" s="4" t="s">
        <v>458</v>
      </c>
      <c r="E943" s="4" t="s">
        <v>39</v>
      </c>
      <c r="F943" s="34" t="s">
        <v>370</v>
      </c>
      <c r="G943" s="35">
        <v>1.5574553</v>
      </c>
      <c r="H943" s="3" t="s">
        <v>466</v>
      </c>
      <c r="I943" s="36" t="s">
        <v>1</v>
      </c>
      <c r="J943" s="36" t="s">
        <v>467</v>
      </c>
      <c r="K943" s="36" t="str">
        <f t="shared" ca="1" si="14"/>
        <v>15819960-865C-49E1-57F6-46D22CA13DE1</v>
      </c>
      <c r="L943" s="37"/>
      <c r="M943" s="37" t="s">
        <v>115</v>
      </c>
    </row>
    <row r="944" spans="1:13" ht="15" customHeight="1" x14ac:dyDescent="0.3">
      <c r="A944" s="3" t="s">
        <v>483</v>
      </c>
      <c r="B944" s="4" t="s">
        <v>113</v>
      </c>
      <c r="C944" s="9" t="s">
        <v>114</v>
      </c>
      <c r="D944" s="4" t="s">
        <v>458</v>
      </c>
      <c r="E944" s="4" t="s">
        <v>39</v>
      </c>
      <c r="F944" s="34" t="s">
        <v>372</v>
      </c>
      <c r="G944" s="35">
        <v>0.25957587999999998</v>
      </c>
      <c r="H944" s="3" t="s">
        <v>466</v>
      </c>
      <c r="I944" s="36" t="s">
        <v>1</v>
      </c>
      <c r="J944" s="36" t="s">
        <v>467</v>
      </c>
      <c r="K944" s="36" t="str">
        <f t="shared" ca="1" si="14"/>
        <v>8A083F7B-9EED-4B62-ADCC-2F303AD8AFC9</v>
      </c>
      <c r="L944" s="37"/>
      <c r="M944" s="37" t="s">
        <v>115</v>
      </c>
    </row>
    <row r="945" spans="1:13" ht="15" customHeight="1" x14ac:dyDescent="0.3">
      <c r="A945" s="3" t="s">
        <v>483</v>
      </c>
      <c r="B945" s="4" t="s">
        <v>113</v>
      </c>
      <c r="C945" s="9" t="s">
        <v>114</v>
      </c>
      <c r="D945" s="4" t="s">
        <v>458</v>
      </c>
      <c r="E945" s="4" t="s">
        <v>39</v>
      </c>
      <c r="F945" s="34" t="s">
        <v>250</v>
      </c>
      <c r="G945" s="35">
        <v>1.2978794</v>
      </c>
      <c r="H945" s="3" t="s">
        <v>466</v>
      </c>
      <c r="I945" s="36" t="s">
        <v>1</v>
      </c>
      <c r="J945" s="36" t="s">
        <v>467</v>
      </c>
      <c r="K945" s="36" t="str">
        <f t="shared" ca="1" si="14"/>
        <v>4D61918B-67F7-AD61-6E97-148D8F9CC6C8</v>
      </c>
      <c r="L945" s="37"/>
      <c r="M945" s="37" t="s">
        <v>115</v>
      </c>
    </row>
    <row r="946" spans="1:13" ht="15" customHeight="1" x14ac:dyDescent="0.3">
      <c r="A946" s="3" t="s">
        <v>483</v>
      </c>
      <c r="B946" s="4" t="s">
        <v>113</v>
      </c>
      <c r="C946" s="9" t="s">
        <v>114</v>
      </c>
      <c r="D946" s="4" t="s">
        <v>458</v>
      </c>
      <c r="E946" s="4" t="s">
        <v>39</v>
      </c>
      <c r="F946" s="38" t="s">
        <v>375</v>
      </c>
      <c r="G946" s="39">
        <v>0.25957587999999998</v>
      </c>
      <c r="H946" s="3" t="s">
        <v>466</v>
      </c>
      <c r="I946" s="36" t="s">
        <v>1</v>
      </c>
      <c r="J946" s="36" t="s">
        <v>467</v>
      </c>
      <c r="K946" s="36" t="str">
        <f t="shared" ca="1" si="14"/>
        <v>45B716E3-2DF2-0173-76BD-4689514E7D86</v>
      </c>
      <c r="L946" s="37"/>
      <c r="M946" s="37" t="s">
        <v>115</v>
      </c>
    </row>
    <row r="947" spans="1:13" ht="15" customHeight="1" x14ac:dyDescent="0.3">
      <c r="A947" s="3" t="s">
        <v>484</v>
      </c>
      <c r="B947" s="4" t="s">
        <v>113</v>
      </c>
      <c r="C947" s="9" t="s">
        <v>114</v>
      </c>
      <c r="D947" s="4" t="s">
        <v>458</v>
      </c>
      <c r="E947" s="4" t="s">
        <v>39</v>
      </c>
      <c r="F947" s="34" t="s">
        <v>251</v>
      </c>
      <c r="G947" s="35">
        <v>7.0000000000000007E-2</v>
      </c>
      <c r="H947" s="3" t="s">
        <v>463</v>
      </c>
      <c r="I947" s="36" t="s">
        <v>1</v>
      </c>
      <c r="J947" s="36" t="s">
        <v>464</v>
      </c>
      <c r="K947" s="36" t="str">
        <f t="shared" ca="1" si="14"/>
        <v>F2E7A6A0-9E01-93D3-427B-04F05BE74FA5</v>
      </c>
      <c r="L947" s="37"/>
      <c r="M947" s="37" t="s">
        <v>115</v>
      </c>
    </row>
    <row r="948" spans="1:13" ht="15" customHeight="1" x14ac:dyDescent="0.3">
      <c r="A948" s="3" t="s">
        <v>484</v>
      </c>
      <c r="B948" s="4" t="s">
        <v>113</v>
      </c>
      <c r="C948" s="9" t="s">
        <v>114</v>
      </c>
      <c r="D948" s="4" t="s">
        <v>458</v>
      </c>
      <c r="E948" s="4" t="s">
        <v>39</v>
      </c>
      <c r="F948" s="34" t="s">
        <v>254</v>
      </c>
      <c r="G948" s="35">
        <v>0.05</v>
      </c>
      <c r="H948" s="3" t="s">
        <v>463</v>
      </c>
      <c r="I948" s="36" t="s">
        <v>1</v>
      </c>
      <c r="J948" s="36" t="s">
        <v>464</v>
      </c>
      <c r="K948" s="36" t="str">
        <f t="shared" ca="1" si="14"/>
        <v>52F93696-5286-7702-3F5C-64FF0AC4AC19</v>
      </c>
      <c r="L948" s="37"/>
      <c r="M948" s="37" t="s">
        <v>115</v>
      </c>
    </row>
    <row r="949" spans="1:13" ht="15" customHeight="1" x14ac:dyDescent="0.3">
      <c r="A949" s="3" t="s">
        <v>484</v>
      </c>
      <c r="B949" s="4" t="s">
        <v>113</v>
      </c>
      <c r="C949" s="9" t="s">
        <v>114</v>
      </c>
      <c r="D949" s="4" t="s">
        <v>458</v>
      </c>
      <c r="E949" s="4" t="s">
        <v>39</v>
      </c>
      <c r="F949" s="34" t="s">
        <v>256</v>
      </c>
      <c r="G949" s="35">
        <v>0.06</v>
      </c>
      <c r="H949" s="3" t="s">
        <v>463</v>
      </c>
      <c r="I949" s="36" t="s">
        <v>1</v>
      </c>
      <c r="J949" s="36" t="s">
        <v>464</v>
      </c>
      <c r="K949" s="36" t="str">
        <f t="shared" ca="1" si="14"/>
        <v>EA680F96-7FF2-E141-491B-BE0D6C3EA09D</v>
      </c>
      <c r="L949" s="37"/>
      <c r="M949" s="37" t="s">
        <v>115</v>
      </c>
    </row>
    <row r="950" spans="1:13" ht="15" customHeight="1" x14ac:dyDescent="0.3">
      <c r="A950" s="3" t="s">
        <v>484</v>
      </c>
      <c r="B950" s="4" t="s">
        <v>113</v>
      </c>
      <c r="C950" s="9" t="s">
        <v>114</v>
      </c>
      <c r="D950" s="4" t="s">
        <v>458</v>
      </c>
      <c r="E950" s="4" t="s">
        <v>39</v>
      </c>
      <c r="F950" s="34" t="s">
        <v>258</v>
      </c>
      <c r="G950" s="35">
        <v>0.06</v>
      </c>
      <c r="H950" s="3" t="s">
        <v>463</v>
      </c>
      <c r="I950" s="36" t="s">
        <v>1</v>
      </c>
      <c r="J950" s="36" t="s">
        <v>464</v>
      </c>
      <c r="K950" s="36" t="str">
        <f t="shared" ca="1" si="14"/>
        <v>4FD5DCCE-6498-0723-8043-62F2582F62E3</v>
      </c>
      <c r="L950" s="37"/>
      <c r="M950" s="37" t="s">
        <v>115</v>
      </c>
    </row>
    <row r="951" spans="1:13" ht="15" customHeight="1" x14ac:dyDescent="0.3">
      <c r="A951" s="3" t="s">
        <v>484</v>
      </c>
      <c r="B951" s="4" t="s">
        <v>113</v>
      </c>
      <c r="C951" s="9" t="s">
        <v>114</v>
      </c>
      <c r="D951" s="4" t="s">
        <v>458</v>
      </c>
      <c r="E951" s="4" t="s">
        <v>39</v>
      </c>
      <c r="F951" s="34" t="s">
        <v>260</v>
      </c>
      <c r="G951" s="35">
        <v>7.0000000000000007E-2</v>
      </c>
      <c r="H951" s="3" t="s">
        <v>463</v>
      </c>
      <c r="I951" s="36" t="s">
        <v>1</v>
      </c>
      <c r="J951" s="36" t="s">
        <v>464</v>
      </c>
      <c r="K951" s="36" t="str">
        <f t="shared" ca="1" si="14"/>
        <v>CC635D62-7029-DDB0-5CEF-343C1D61FD48</v>
      </c>
      <c r="L951" s="37"/>
      <c r="M951" s="37" t="s">
        <v>115</v>
      </c>
    </row>
    <row r="952" spans="1:13" ht="15" customHeight="1" x14ac:dyDescent="0.3">
      <c r="A952" s="3" t="s">
        <v>484</v>
      </c>
      <c r="B952" s="4" t="s">
        <v>113</v>
      </c>
      <c r="C952" s="9" t="s">
        <v>114</v>
      </c>
      <c r="D952" s="4" t="s">
        <v>458</v>
      </c>
      <c r="E952" s="4" t="s">
        <v>39</v>
      </c>
      <c r="F952" s="34" t="s">
        <v>262</v>
      </c>
      <c r="G952" s="35">
        <v>0.1</v>
      </c>
      <c r="H952" s="3" t="s">
        <v>463</v>
      </c>
      <c r="I952" s="36" t="s">
        <v>1</v>
      </c>
      <c r="J952" s="36" t="s">
        <v>464</v>
      </c>
      <c r="K952" s="36" t="str">
        <f t="shared" ca="1" si="14"/>
        <v>5B8CFA1B-8CA1-0FA5-623D-868F574BAFD5</v>
      </c>
      <c r="L952" s="37"/>
      <c r="M952" s="37" t="s">
        <v>115</v>
      </c>
    </row>
    <row r="953" spans="1:13" ht="15" customHeight="1" x14ac:dyDescent="0.3">
      <c r="A953" s="3" t="s">
        <v>484</v>
      </c>
      <c r="B953" s="4" t="s">
        <v>113</v>
      </c>
      <c r="C953" s="9" t="s">
        <v>114</v>
      </c>
      <c r="D953" s="4" t="s">
        <v>458</v>
      </c>
      <c r="E953" s="4" t="s">
        <v>39</v>
      </c>
      <c r="F953" s="34" t="s">
        <v>264</v>
      </c>
      <c r="G953" s="35">
        <v>7.0000000000000007E-2</v>
      </c>
      <c r="H953" s="3" t="s">
        <v>463</v>
      </c>
      <c r="I953" s="36" t="s">
        <v>1</v>
      </c>
      <c r="J953" s="36" t="s">
        <v>464</v>
      </c>
      <c r="K953" s="36" t="str">
        <f t="shared" ca="1" si="14"/>
        <v>91A09FDC-B605-FB2F-B158-BB969866DBF7</v>
      </c>
      <c r="L953" s="37"/>
      <c r="M953" s="37" t="s">
        <v>115</v>
      </c>
    </row>
    <row r="954" spans="1:13" ht="15" customHeight="1" x14ac:dyDescent="0.3">
      <c r="A954" s="3" t="s">
        <v>484</v>
      </c>
      <c r="B954" s="4" t="s">
        <v>113</v>
      </c>
      <c r="C954" s="9" t="s">
        <v>114</v>
      </c>
      <c r="D954" s="4" t="s">
        <v>458</v>
      </c>
      <c r="E954" s="4" t="s">
        <v>39</v>
      </c>
      <c r="F954" s="34" t="s">
        <v>266</v>
      </c>
      <c r="G954" s="35">
        <v>0.05</v>
      </c>
      <c r="H954" s="3" t="s">
        <v>463</v>
      </c>
      <c r="I954" s="36" t="s">
        <v>1</v>
      </c>
      <c r="J954" s="36" t="s">
        <v>464</v>
      </c>
      <c r="K954" s="36" t="str">
        <f t="shared" ca="1" si="14"/>
        <v>FCFB05E0-C95F-9C6A-E451-429087121846</v>
      </c>
      <c r="L954" s="37"/>
      <c r="M954" s="37" t="s">
        <v>115</v>
      </c>
    </row>
    <row r="955" spans="1:13" ht="15" customHeight="1" x14ac:dyDescent="0.3">
      <c r="A955" s="3" t="s">
        <v>484</v>
      </c>
      <c r="B955" s="4" t="s">
        <v>113</v>
      </c>
      <c r="C955" s="9" t="s">
        <v>114</v>
      </c>
      <c r="D955" s="4" t="s">
        <v>458</v>
      </c>
      <c r="E955" s="4" t="s">
        <v>39</v>
      </c>
      <c r="F955" s="34" t="s">
        <v>268</v>
      </c>
      <c r="G955" s="35">
        <v>0.05</v>
      </c>
      <c r="H955" s="3" t="s">
        <v>463</v>
      </c>
      <c r="I955" s="36" t="s">
        <v>1</v>
      </c>
      <c r="J955" s="36" t="s">
        <v>464</v>
      </c>
      <c r="K955" s="36" t="str">
        <f t="shared" ca="1" si="14"/>
        <v>D814E1B3-6E84-5DC8-9BE3-833E10E3C01D</v>
      </c>
      <c r="L955" s="37"/>
      <c r="M955" s="37" t="s">
        <v>115</v>
      </c>
    </row>
    <row r="956" spans="1:13" ht="15" customHeight="1" x14ac:dyDescent="0.3">
      <c r="A956" s="3" t="s">
        <v>484</v>
      </c>
      <c r="B956" s="4" t="s">
        <v>113</v>
      </c>
      <c r="C956" s="9" t="s">
        <v>114</v>
      </c>
      <c r="D956" s="4" t="s">
        <v>458</v>
      </c>
      <c r="E956" s="4" t="s">
        <v>39</v>
      </c>
      <c r="F956" s="34" t="s">
        <v>270</v>
      </c>
      <c r="G956" s="35">
        <v>0.05</v>
      </c>
      <c r="H956" s="3" t="s">
        <v>463</v>
      </c>
      <c r="I956" s="36" t="s">
        <v>1</v>
      </c>
      <c r="J956" s="36" t="s">
        <v>464</v>
      </c>
      <c r="K956" s="36" t="str">
        <f t="shared" ca="1" si="14"/>
        <v>864437E3-27E9-B9AD-35E9-D52E4DD0640D</v>
      </c>
      <c r="L956" s="37"/>
      <c r="M956" s="37" t="s">
        <v>115</v>
      </c>
    </row>
    <row r="957" spans="1:13" ht="15" customHeight="1" x14ac:dyDescent="0.3">
      <c r="A957" s="3" t="s">
        <v>484</v>
      </c>
      <c r="B957" s="4" t="s">
        <v>113</v>
      </c>
      <c r="C957" s="9" t="s">
        <v>114</v>
      </c>
      <c r="D957" s="4" t="s">
        <v>458</v>
      </c>
      <c r="E957" s="4" t="s">
        <v>39</v>
      </c>
      <c r="F957" s="34" t="s">
        <v>272</v>
      </c>
      <c r="G957" s="35">
        <v>0.05</v>
      </c>
      <c r="H957" s="3" t="s">
        <v>463</v>
      </c>
      <c r="I957" s="36" t="s">
        <v>1</v>
      </c>
      <c r="J957" s="36" t="s">
        <v>464</v>
      </c>
      <c r="K957" s="36" t="str">
        <f t="shared" ca="1" si="14"/>
        <v>A8EF805C-D89B-D3FA-AE26-DEE038C86A62</v>
      </c>
      <c r="L957" s="37"/>
      <c r="M957" s="37" t="s">
        <v>115</v>
      </c>
    </row>
    <row r="958" spans="1:13" ht="15" customHeight="1" x14ac:dyDescent="0.3">
      <c r="A958" s="3" t="s">
        <v>484</v>
      </c>
      <c r="B958" s="4" t="s">
        <v>113</v>
      </c>
      <c r="C958" s="9" t="s">
        <v>114</v>
      </c>
      <c r="D958" s="4" t="s">
        <v>458</v>
      </c>
      <c r="E958" s="4" t="s">
        <v>39</v>
      </c>
      <c r="F958" s="34" t="s">
        <v>274</v>
      </c>
      <c r="G958" s="35">
        <v>7.0000000000000007E-2</v>
      </c>
      <c r="H958" s="3" t="s">
        <v>463</v>
      </c>
      <c r="I958" s="36" t="s">
        <v>1</v>
      </c>
      <c r="J958" s="36" t="s">
        <v>464</v>
      </c>
      <c r="K958" s="36" t="str">
        <f t="shared" ca="1" si="14"/>
        <v>E36ADBDF-1990-76AD-CA97-5E0F541DC3E4</v>
      </c>
      <c r="L958" s="37"/>
      <c r="M958" s="37" t="s">
        <v>115</v>
      </c>
    </row>
    <row r="959" spans="1:13" ht="15" customHeight="1" x14ac:dyDescent="0.3">
      <c r="A959" s="3" t="s">
        <v>484</v>
      </c>
      <c r="B959" s="4" t="s">
        <v>113</v>
      </c>
      <c r="C959" s="9" t="s">
        <v>114</v>
      </c>
      <c r="D959" s="4" t="s">
        <v>458</v>
      </c>
      <c r="E959" s="4" t="s">
        <v>39</v>
      </c>
      <c r="F959" s="34" t="s">
        <v>276</v>
      </c>
      <c r="G959" s="35">
        <v>0.05</v>
      </c>
      <c r="H959" s="3" t="s">
        <v>463</v>
      </c>
      <c r="I959" s="36" t="s">
        <v>1</v>
      </c>
      <c r="J959" s="36" t="s">
        <v>464</v>
      </c>
      <c r="K959" s="36" t="str">
        <f t="shared" ca="1" si="14"/>
        <v>94CED3D8-66BC-6D10-D44F-8EC74A00F9A1</v>
      </c>
      <c r="L959" s="37"/>
      <c r="M959" s="37" t="s">
        <v>115</v>
      </c>
    </row>
    <row r="960" spans="1:13" ht="15" customHeight="1" x14ac:dyDescent="0.3">
      <c r="A960" s="3" t="s">
        <v>484</v>
      </c>
      <c r="B960" s="4" t="s">
        <v>113</v>
      </c>
      <c r="C960" s="9" t="s">
        <v>114</v>
      </c>
      <c r="D960" s="4" t="s">
        <v>458</v>
      </c>
      <c r="E960" s="4" t="s">
        <v>39</v>
      </c>
      <c r="F960" s="34" t="s">
        <v>278</v>
      </c>
      <c r="G960" s="35">
        <v>7.0000000000000007E-2</v>
      </c>
      <c r="H960" s="3" t="s">
        <v>463</v>
      </c>
      <c r="I960" s="36" t="s">
        <v>1</v>
      </c>
      <c r="J960" s="36" t="s">
        <v>464</v>
      </c>
      <c r="K960" s="36" t="str">
        <f t="shared" ca="1" si="14"/>
        <v>F68776EA-E3E2-BA27-AFED-A07ECCA839D3</v>
      </c>
      <c r="L960" s="37"/>
      <c r="M960" s="37" t="s">
        <v>115</v>
      </c>
    </row>
    <row r="961" spans="1:13" ht="15" customHeight="1" x14ac:dyDescent="0.3">
      <c r="A961" s="3" t="s">
        <v>484</v>
      </c>
      <c r="B961" s="4" t="s">
        <v>113</v>
      </c>
      <c r="C961" s="9" t="s">
        <v>114</v>
      </c>
      <c r="D961" s="4" t="s">
        <v>458</v>
      </c>
      <c r="E961" s="4" t="s">
        <v>39</v>
      </c>
      <c r="F961" s="34" t="s">
        <v>280</v>
      </c>
      <c r="G961" s="35">
        <v>0.1</v>
      </c>
      <c r="H961" s="3" t="s">
        <v>463</v>
      </c>
      <c r="I961" s="36" t="s">
        <v>1</v>
      </c>
      <c r="J961" s="36" t="s">
        <v>464</v>
      </c>
      <c r="K961" s="36" t="str">
        <f t="shared" ca="1" si="14"/>
        <v>C2CE9923-4126-5E8A-689A-FC88AC40EFD7</v>
      </c>
      <c r="L961" s="37"/>
      <c r="M961" s="37" t="s">
        <v>115</v>
      </c>
    </row>
    <row r="962" spans="1:13" ht="15" customHeight="1" x14ac:dyDescent="0.3">
      <c r="A962" s="3" t="s">
        <v>484</v>
      </c>
      <c r="B962" s="4" t="s">
        <v>113</v>
      </c>
      <c r="C962" s="9" t="s">
        <v>114</v>
      </c>
      <c r="D962" s="4" t="s">
        <v>458</v>
      </c>
      <c r="E962" s="4" t="s">
        <v>39</v>
      </c>
      <c r="F962" s="34" t="s">
        <v>282</v>
      </c>
      <c r="G962" s="35">
        <v>7.0000000000000007E-2</v>
      </c>
      <c r="H962" s="3" t="s">
        <v>463</v>
      </c>
      <c r="I962" s="36" t="s">
        <v>1</v>
      </c>
      <c r="J962" s="36" t="s">
        <v>464</v>
      </c>
      <c r="K962" s="36" t="str">
        <f t="shared" ref="K962:K1025" ca="1" si="15">_GuidQuasiHexGenerator</f>
        <v>9FE2C8C1-F7F1-8825-06E1-69A9A2FD4877</v>
      </c>
      <c r="L962" s="37"/>
      <c r="M962" s="37" t="s">
        <v>115</v>
      </c>
    </row>
    <row r="963" spans="1:13" ht="15" customHeight="1" x14ac:dyDescent="0.3">
      <c r="A963" s="3" t="s">
        <v>484</v>
      </c>
      <c r="B963" s="4" t="s">
        <v>113</v>
      </c>
      <c r="C963" s="9" t="s">
        <v>114</v>
      </c>
      <c r="D963" s="4" t="s">
        <v>458</v>
      </c>
      <c r="E963" s="4" t="s">
        <v>39</v>
      </c>
      <c r="F963" s="34" t="s">
        <v>284</v>
      </c>
      <c r="G963" s="35">
        <v>0.05</v>
      </c>
      <c r="H963" s="3" t="s">
        <v>463</v>
      </c>
      <c r="I963" s="36" t="s">
        <v>1</v>
      </c>
      <c r="J963" s="36" t="s">
        <v>464</v>
      </c>
      <c r="K963" s="36" t="str">
        <f t="shared" ca="1" si="15"/>
        <v>AB3CA435-190E-15DD-AD5A-59BB8A7B4500</v>
      </c>
      <c r="L963" s="37"/>
      <c r="M963" s="37" t="s">
        <v>115</v>
      </c>
    </row>
    <row r="964" spans="1:13" ht="15" customHeight="1" x14ac:dyDescent="0.3">
      <c r="A964" s="3" t="s">
        <v>484</v>
      </c>
      <c r="B964" s="4" t="s">
        <v>113</v>
      </c>
      <c r="C964" s="9" t="s">
        <v>114</v>
      </c>
      <c r="D964" s="4" t="s">
        <v>458</v>
      </c>
      <c r="E964" s="4" t="s">
        <v>39</v>
      </c>
      <c r="F964" s="34" t="s">
        <v>286</v>
      </c>
      <c r="G964" s="35">
        <v>0.05</v>
      </c>
      <c r="H964" s="3" t="s">
        <v>463</v>
      </c>
      <c r="I964" s="36" t="s">
        <v>1</v>
      </c>
      <c r="J964" s="36" t="s">
        <v>464</v>
      </c>
      <c r="K964" s="36" t="str">
        <f t="shared" ca="1" si="15"/>
        <v>D75B1DF7-CB44-F2DD-5DD5-4919A714D6F2</v>
      </c>
      <c r="L964" s="37"/>
      <c r="M964" s="37" t="s">
        <v>115</v>
      </c>
    </row>
    <row r="965" spans="1:13" ht="15" customHeight="1" x14ac:dyDescent="0.3">
      <c r="A965" s="3" t="s">
        <v>484</v>
      </c>
      <c r="B965" s="4" t="s">
        <v>113</v>
      </c>
      <c r="C965" s="9" t="s">
        <v>114</v>
      </c>
      <c r="D965" s="4" t="s">
        <v>458</v>
      </c>
      <c r="E965" s="4" t="s">
        <v>39</v>
      </c>
      <c r="F965" s="34" t="s">
        <v>288</v>
      </c>
      <c r="G965" s="35">
        <v>7.0000000000000007E-2</v>
      </c>
      <c r="H965" s="3" t="s">
        <v>463</v>
      </c>
      <c r="I965" s="36" t="s">
        <v>1</v>
      </c>
      <c r="J965" s="36" t="s">
        <v>464</v>
      </c>
      <c r="K965" s="36" t="str">
        <f t="shared" ca="1" si="15"/>
        <v>A5401567-558A-E7C1-7C6D-7ACE80FDA68D</v>
      </c>
      <c r="L965" s="37"/>
      <c r="M965" s="37" t="s">
        <v>115</v>
      </c>
    </row>
    <row r="966" spans="1:13" ht="15" customHeight="1" x14ac:dyDescent="0.3">
      <c r="A966" s="3" t="s">
        <v>484</v>
      </c>
      <c r="B966" s="4" t="s">
        <v>113</v>
      </c>
      <c r="C966" s="9" t="s">
        <v>114</v>
      </c>
      <c r="D966" s="4" t="s">
        <v>458</v>
      </c>
      <c r="E966" s="4" t="s">
        <v>39</v>
      </c>
      <c r="F966" s="34" t="s">
        <v>290</v>
      </c>
      <c r="G966" s="35">
        <v>0.05</v>
      </c>
      <c r="H966" s="3" t="s">
        <v>463</v>
      </c>
      <c r="I966" s="36" t="s">
        <v>1</v>
      </c>
      <c r="J966" s="36" t="s">
        <v>464</v>
      </c>
      <c r="K966" s="36" t="str">
        <f t="shared" ca="1" si="15"/>
        <v>EBC691A4-9067-AABA-23D8-F13FB880059E</v>
      </c>
      <c r="L966" s="37"/>
      <c r="M966" s="37" t="s">
        <v>115</v>
      </c>
    </row>
    <row r="967" spans="1:13" ht="15" customHeight="1" x14ac:dyDescent="0.3">
      <c r="A967" s="3" t="s">
        <v>484</v>
      </c>
      <c r="B967" s="4" t="s">
        <v>113</v>
      </c>
      <c r="C967" s="9" t="s">
        <v>114</v>
      </c>
      <c r="D967" s="4" t="s">
        <v>458</v>
      </c>
      <c r="E967" s="4" t="s">
        <v>39</v>
      </c>
      <c r="F967" s="34" t="s">
        <v>292</v>
      </c>
      <c r="G967" s="35">
        <v>0.06</v>
      </c>
      <c r="H967" s="3" t="s">
        <v>463</v>
      </c>
      <c r="I967" s="36" t="s">
        <v>1</v>
      </c>
      <c r="J967" s="36" t="s">
        <v>464</v>
      </c>
      <c r="K967" s="36" t="str">
        <f t="shared" ca="1" si="15"/>
        <v>9C10352F-1C26-35A5-989F-ACA6C1A0C969</v>
      </c>
      <c r="L967" s="37"/>
      <c r="M967" s="37" t="s">
        <v>115</v>
      </c>
    </row>
    <row r="968" spans="1:13" ht="15" customHeight="1" x14ac:dyDescent="0.3">
      <c r="A968" s="3" t="s">
        <v>484</v>
      </c>
      <c r="B968" s="4" t="s">
        <v>113</v>
      </c>
      <c r="C968" s="9" t="s">
        <v>114</v>
      </c>
      <c r="D968" s="4" t="s">
        <v>458</v>
      </c>
      <c r="E968" s="4" t="s">
        <v>39</v>
      </c>
      <c r="F968" s="34" t="s">
        <v>294</v>
      </c>
      <c r="G968" s="35">
        <v>7.0000000000000007E-2</v>
      </c>
      <c r="H968" s="3" t="s">
        <v>463</v>
      </c>
      <c r="I968" s="36" t="s">
        <v>1</v>
      </c>
      <c r="J968" s="36" t="s">
        <v>464</v>
      </c>
      <c r="K968" s="36" t="str">
        <f t="shared" ca="1" si="15"/>
        <v>0F27A1F1-620B-2D06-204D-55FAEBB976FE</v>
      </c>
      <c r="L968" s="37"/>
      <c r="M968" s="37" t="s">
        <v>115</v>
      </c>
    </row>
    <row r="969" spans="1:13" ht="15" customHeight="1" x14ac:dyDescent="0.3">
      <c r="A969" s="3" t="s">
        <v>484</v>
      </c>
      <c r="B969" s="4" t="s">
        <v>113</v>
      </c>
      <c r="C969" s="9" t="s">
        <v>114</v>
      </c>
      <c r="D969" s="4" t="s">
        <v>458</v>
      </c>
      <c r="E969" s="4" t="s">
        <v>39</v>
      </c>
      <c r="F969" s="34" t="s">
        <v>296</v>
      </c>
      <c r="G969" s="35">
        <v>0.01</v>
      </c>
      <c r="H969" s="3" t="s">
        <v>463</v>
      </c>
      <c r="I969" s="36" t="s">
        <v>1</v>
      </c>
      <c r="J969" s="36" t="s">
        <v>464</v>
      </c>
      <c r="K969" s="36" t="str">
        <f t="shared" ca="1" si="15"/>
        <v>A94ADFD9-3953-A5B4-7FCB-CE1364F8B7E3</v>
      </c>
      <c r="L969" s="37"/>
      <c r="M969" s="37" t="s">
        <v>115</v>
      </c>
    </row>
    <row r="970" spans="1:13" ht="15" customHeight="1" x14ac:dyDescent="0.3">
      <c r="A970" s="3" t="s">
        <v>484</v>
      </c>
      <c r="B970" s="4" t="s">
        <v>113</v>
      </c>
      <c r="C970" s="9" t="s">
        <v>114</v>
      </c>
      <c r="D970" s="4" t="s">
        <v>458</v>
      </c>
      <c r="E970" s="4" t="s">
        <v>39</v>
      </c>
      <c r="F970" s="34" t="s">
        <v>298</v>
      </c>
      <c r="G970" s="35">
        <v>7.0000000000000007E-2</v>
      </c>
      <c r="H970" s="3" t="s">
        <v>463</v>
      </c>
      <c r="I970" s="36" t="s">
        <v>1</v>
      </c>
      <c r="J970" s="36" t="s">
        <v>464</v>
      </c>
      <c r="K970" s="36" t="str">
        <f t="shared" ca="1" si="15"/>
        <v>E5A79765-0785-D8BA-D13E-4C476B991BA1</v>
      </c>
      <c r="L970" s="37"/>
      <c r="M970" s="37" t="s">
        <v>115</v>
      </c>
    </row>
    <row r="971" spans="1:13" ht="15" customHeight="1" x14ac:dyDescent="0.3">
      <c r="A971" s="3" t="s">
        <v>484</v>
      </c>
      <c r="B971" s="4" t="s">
        <v>113</v>
      </c>
      <c r="C971" s="9" t="s">
        <v>114</v>
      </c>
      <c r="D971" s="4" t="s">
        <v>458</v>
      </c>
      <c r="E971" s="4" t="s">
        <v>39</v>
      </c>
      <c r="F971" s="34" t="s">
        <v>300</v>
      </c>
      <c r="G971" s="35">
        <v>7.0000000000000007E-2</v>
      </c>
      <c r="H971" s="3" t="s">
        <v>463</v>
      </c>
      <c r="I971" s="36" t="s">
        <v>1</v>
      </c>
      <c r="J971" s="36" t="s">
        <v>464</v>
      </c>
      <c r="K971" s="36" t="str">
        <f t="shared" ca="1" si="15"/>
        <v>718F179F-B6CB-3B86-8269-1D3A6E8583DA</v>
      </c>
      <c r="L971" s="37"/>
      <c r="M971" s="37" t="s">
        <v>115</v>
      </c>
    </row>
    <row r="972" spans="1:13" ht="15" customHeight="1" x14ac:dyDescent="0.3">
      <c r="A972" s="3" t="s">
        <v>484</v>
      </c>
      <c r="B972" s="4" t="s">
        <v>113</v>
      </c>
      <c r="C972" s="9" t="s">
        <v>114</v>
      </c>
      <c r="D972" s="4" t="s">
        <v>458</v>
      </c>
      <c r="E972" s="4" t="s">
        <v>39</v>
      </c>
      <c r="F972" s="34" t="s">
        <v>302</v>
      </c>
      <c r="G972" s="35">
        <v>0.01</v>
      </c>
      <c r="H972" s="3" t="s">
        <v>463</v>
      </c>
      <c r="I972" s="36" t="s">
        <v>1</v>
      </c>
      <c r="J972" s="36" t="s">
        <v>464</v>
      </c>
      <c r="K972" s="36" t="str">
        <f t="shared" ca="1" si="15"/>
        <v>7A3E1F95-CDA9-3D0B-1AE2-BC597AF3C11E</v>
      </c>
      <c r="L972" s="37"/>
      <c r="M972" s="37" t="s">
        <v>115</v>
      </c>
    </row>
    <row r="973" spans="1:13" ht="15" customHeight="1" x14ac:dyDescent="0.3">
      <c r="A973" s="3" t="s">
        <v>484</v>
      </c>
      <c r="B973" s="4" t="s">
        <v>113</v>
      </c>
      <c r="C973" s="9" t="s">
        <v>114</v>
      </c>
      <c r="D973" s="4" t="s">
        <v>458</v>
      </c>
      <c r="E973" s="4" t="s">
        <v>39</v>
      </c>
      <c r="F973" s="34" t="s">
        <v>304</v>
      </c>
      <c r="G973" s="35">
        <v>0.1</v>
      </c>
      <c r="H973" s="3" t="s">
        <v>463</v>
      </c>
      <c r="I973" s="36" t="s">
        <v>1</v>
      </c>
      <c r="J973" s="36" t="s">
        <v>464</v>
      </c>
      <c r="K973" s="36" t="str">
        <f t="shared" ca="1" si="15"/>
        <v>1889E828-12CC-297B-9087-91AE476768A8</v>
      </c>
      <c r="L973" s="37"/>
      <c r="M973" s="37" t="s">
        <v>115</v>
      </c>
    </row>
    <row r="974" spans="1:13" ht="15" customHeight="1" x14ac:dyDescent="0.3">
      <c r="A974" s="3" t="s">
        <v>484</v>
      </c>
      <c r="B974" s="4" t="s">
        <v>113</v>
      </c>
      <c r="C974" s="9" t="s">
        <v>114</v>
      </c>
      <c r="D974" s="4" t="s">
        <v>458</v>
      </c>
      <c r="E974" s="4" t="s">
        <v>39</v>
      </c>
      <c r="F974" s="34" t="s">
        <v>306</v>
      </c>
      <c r="G974" s="35">
        <v>0.05</v>
      </c>
      <c r="H974" s="3" t="s">
        <v>463</v>
      </c>
      <c r="I974" s="36" t="s">
        <v>1</v>
      </c>
      <c r="J974" s="36" t="s">
        <v>464</v>
      </c>
      <c r="K974" s="36" t="str">
        <f t="shared" ca="1" si="15"/>
        <v>6C39BED1-EB3C-F76C-6BF6-B64DC565F1DE</v>
      </c>
      <c r="L974" s="37"/>
      <c r="M974" s="37" t="s">
        <v>115</v>
      </c>
    </row>
    <row r="975" spans="1:13" ht="15" customHeight="1" x14ac:dyDescent="0.3">
      <c r="A975" s="3" t="s">
        <v>484</v>
      </c>
      <c r="B975" s="4" t="s">
        <v>113</v>
      </c>
      <c r="C975" s="9" t="s">
        <v>114</v>
      </c>
      <c r="D975" s="4" t="s">
        <v>458</v>
      </c>
      <c r="E975" s="4" t="s">
        <v>39</v>
      </c>
      <c r="F975" s="34" t="s">
        <v>308</v>
      </c>
      <c r="G975" s="35">
        <v>7.0000000000000007E-2</v>
      </c>
      <c r="H975" s="3" t="s">
        <v>463</v>
      </c>
      <c r="I975" s="36" t="s">
        <v>1</v>
      </c>
      <c r="J975" s="36" t="s">
        <v>464</v>
      </c>
      <c r="K975" s="36" t="str">
        <f t="shared" ca="1" si="15"/>
        <v>32FA1894-A3F5-AFD3-2887-1EDFF8AF660D</v>
      </c>
      <c r="L975" s="37"/>
      <c r="M975" s="37" t="s">
        <v>115</v>
      </c>
    </row>
    <row r="976" spans="1:13" ht="15" customHeight="1" x14ac:dyDescent="0.3">
      <c r="A976" s="3" t="s">
        <v>484</v>
      </c>
      <c r="B976" s="4" t="s">
        <v>113</v>
      </c>
      <c r="C976" s="9" t="s">
        <v>114</v>
      </c>
      <c r="D976" s="4" t="s">
        <v>458</v>
      </c>
      <c r="E976" s="4" t="s">
        <v>39</v>
      </c>
      <c r="F976" s="34" t="s">
        <v>310</v>
      </c>
      <c r="G976" s="35">
        <v>7.0000000000000007E-2</v>
      </c>
      <c r="H976" s="3" t="s">
        <v>463</v>
      </c>
      <c r="I976" s="36" t="s">
        <v>1</v>
      </c>
      <c r="J976" s="36" t="s">
        <v>464</v>
      </c>
      <c r="K976" s="36" t="str">
        <f t="shared" ca="1" si="15"/>
        <v>6ED4772D-A773-E5CF-3028-ED92FB3F442E</v>
      </c>
      <c r="L976" s="37"/>
      <c r="M976" s="37" t="s">
        <v>115</v>
      </c>
    </row>
    <row r="977" spans="1:13" ht="15" customHeight="1" x14ac:dyDescent="0.3">
      <c r="A977" s="3" t="s">
        <v>484</v>
      </c>
      <c r="B977" s="4" t="s">
        <v>113</v>
      </c>
      <c r="C977" s="9" t="s">
        <v>114</v>
      </c>
      <c r="D977" s="4" t="s">
        <v>458</v>
      </c>
      <c r="E977" s="4" t="s">
        <v>39</v>
      </c>
      <c r="F977" s="34" t="s">
        <v>312</v>
      </c>
      <c r="G977" s="35">
        <v>7.0000000000000007E-2</v>
      </c>
      <c r="H977" s="3" t="s">
        <v>463</v>
      </c>
      <c r="I977" s="36" t="s">
        <v>1</v>
      </c>
      <c r="J977" s="36" t="s">
        <v>464</v>
      </c>
      <c r="K977" s="36" t="str">
        <f t="shared" ca="1" si="15"/>
        <v>771D6CA8-6EEF-70AD-1351-3AA4905D0104</v>
      </c>
      <c r="L977" s="37"/>
      <c r="M977" s="37" t="s">
        <v>115</v>
      </c>
    </row>
    <row r="978" spans="1:13" ht="15" customHeight="1" x14ac:dyDescent="0.3">
      <c r="A978" s="3" t="s">
        <v>484</v>
      </c>
      <c r="B978" s="4" t="s">
        <v>113</v>
      </c>
      <c r="C978" s="9" t="s">
        <v>114</v>
      </c>
      <c r="D978" s="4" t="s">
        <v>458</v>
      </c>
      <c r="E978" s="4" t="s">
        <v>39</v>
      </c>
      <c r="F978" s="34" t="s">
        <v>314</v>
      </c>
      <c r="G978" s="35">
        <v>0.05</v>
      </c>
      <c r="H978" s="3" t="s">
        <v>463</v>
      </c>
      <c r="I978" s="36" t="s">
        <v>1</v>
      </c>
      <c r="J978" s="36" t="s">
        <v>464</v>
      </c>
      <c r="K978" s="36" t="str">
        <f t="shared" ca="1" si="15"/>
        <v>C1B60C53-B5C0-C2B7-1AFD-06DD93B2973F</v>
      </c>
      <c r="L978" s="37"/>
      <c r="M978" s="37" t="s">
        <v>115</v>
      </c>
    </row>
    <row r="979" spans="1:13" ht="15" customHeight="1" x14ac:dyDescent="0.3">
      <c r="A979" s="3" t="s">
        <v>484</v>
      </c>
      <c r="B979" s="4" t="s">
        <v>113</v>
      </c>
      <c r="C979" s="9" t="s">
        <v>114</v>
      </c>
      <c r="D979" s="4" t="s">
        <v>458</v>
      </c>
      <c r="E979" s="4" t="s">
        <v>39</v>
      </c>
      <c r="F979" s="34" t="s">
        <v>316</v>
      </c>
      <c r="G979" s="35">
        <v>7.0000000000000007E-2</v>
      </c>
      <c r="H979" s="3" t="s">
        <v>463</v>
      </c>
      <c r="I979" s="36" t="s">
        <v>1</v>
      </c>
      <c r="J979" s="36" t="s">
        <v>464</v>
      </c>
      <c r="K979" s="36" t="str">
        <f t="shared" ca="1" si="15"/>
        <v>3A97DEA0-10DD-AB14-D9E6-4FCCE0AD7FDE</v>
      </c>
      <c r="L979" s="37"/>
      <c r="M979" s="37" t="s">
        <v>115</v>
      </c>
    </row>
    <row r="980" spans="1:13" ht="15" customHeight="1" x14ac:dyDescent="0.3">
      <c r="A980" s="3" t="s">
        <v>484</v>
      </c>
      <c r="B980" s="4" t="s">
        <v>113</v>
      </c>
      <c r="C980" s="9" t="s">
        <v>114</v>
      </c>
      <c r="D980" s="4" t="s">
        <v>458</v>
      </c>
      <c r="E980" s="4" t="s">
        <v>39</v>
      </c>
      <c r="F980" s="34" t="s">
        <v>318</v>
      </c>
      <c r="G980" s="35">
        <v>7.0000000000000007E-2</v>
      </c>
      <c r="H980" s="3" t="s">
        <v>463</v>
      </c>
      <c r="I980" s="36" t="s">
        <v>1</v>
      </c>
      <c r="J980" s="36" t="s">
        <v>464</v>
      </c>
      <c r="K980" s="36" t="str">
        <f t="shared" ca="1" si="15"/>
        <v>054EF156-2B95-A222-69F8-B4F2F9C8872F</v>
      </c>
      <c r="L980" s="37"/>
      <c r="M980" s="37" t="s">
        <v>115</v>
      </c>
    </row>
    <row r="981" spans="1:13" ht="15" customHeight="1" x14ac:dyDescent="0.3">
      <c r="A981" s="3" t="s">
        <v>484</v>
      </c>
      <c r="B981" s="4" t="s">
        <v>113</v>
      </c>
      <c r="C981" s="9" t="s">
        <v>114</v>
      </c>
      <c r="D981" s="4" t="s">
        <v>458</v>
      </c>
      <c r="E981" s="4" t="s">
        <v>39</v>
      </c>
      <c r="F981" s="34" t="s">
        <v>320</v>
      </c>
      <c r="G981" s="35">
        <v>7.0000000000000007E-2</v>
      </c>
      <c r="H981" s="3" t="s">
        <v>463</v>
      </c>
      <c r="I981" s="36" t="s">
        <v>1</v>
      </c>
      <c r="J981" s="36" t="s">
        <v>464</v>
      </c>
      <c r="K981" s="36" t="str">
        <f t="shared" ca="1" si="15"/>
        <v>192A3A0D-A6F9-FCDC-9D7D-D0C75519F743</v>
      </c>
      <c r="L981" s="37"/>
      <c r="M981" s="37" t="s">
        <v>115</v>
      </c>
    </row>
    <row r="982" spans="1:13" ht="15" customHeight="1" x14ac:dyDescent="0.3">
      <c r="A982" s="3" t="s">
        <v>484</v>
      </c>
      <c r="B982" s="4" t="s">
        <v>113</v>
      </c>
      <c r="C982" s="9" t="s">
        <v>114</v>
      </c>
      <c r="D982" s="4" t="s">
        <v>458</v>
      </c>
      <c r="E982" s="4" t="s">
        <v>39</v>
      </c>
      <c r="F982" s="34" t="s">
        <v>322</v>
      </c>
      <c r="G982" s="35">
        <v>0.05</v>
      </c>
      <c r="H982" s="3" t="s">
        <v>463</v>
      </c>
      <c r="I982" s="36" t="s">
        <v>1</v>
      </c>
      <c r="J982" s="36" t="s">
        <v>464</v>
      </c>
      <c r="K982" s="36" t="str">
        <f t="shared" ca="1" si="15"/>
        <v>2EE2D0C2-7295-6B14-4F8D-B89F32451136</v>
      </c>
      <c r="L982" s="37"/>
      <c r="M982" s="37" t="s">
        <v>115</v>
      </c>
    </row>
    <row r="983" spans="1:13" ht="15" customHeight="1" x14ac:dyDescent="0.3">
      <c r="A983" s="3" t="s">
        <v>484</v>
      </c>
      <c r="B983" s="4" t="s">
        <v>113</v>
      </c>
      <c r="C983" s="9" t="s">
        <v>114</v>
      </c>
      <c r="D983" s="4" t="s">
        <v>458</v>
      </c>
      <c r="E983" s="4" t="s">
        <v>39</v>
      </c>
      <c r="F983" s="34" t="s">
        <v>324</v>
      </c>
      <c r="G983" s="35">
        <v>0.06</v>
      </c>
      <c r="H983" s="3" t="s">
        <v>463</v>
      </c>
      <c r="I983" s="36" t="s">
        <v>1</v>
      </c>
      <c r="J983" s="36" t="s">
        <v>464</v>
      </c>
      <c r="K983" s="36" t="str">
        <f t="shared" ca="1" si="15"/>
        <v>73DFF098-E639-CABD-4EFD-745B3C7BFD8F</v>
      </c>
      <c r="L983" s="37"/>
      <c r="M983" s="37" t="s">
        <v>115</v>
      </c>
    </row>
    <row r="984" spans="1:13" ht="15" customHeight="1" x14ac:dyDescent="0.3">
      <c r="A984" s="3" t="s">
        <v>484</v>
      </c>
      <c r="B984" s="4" t="s">
        <v>113</v>
      </c>
      <c r="C984" s="9" t="s">
        <v>114</v>
      </c>
      <c r="D984" s="4" t="s">
        <v>458</v>
      </c>
      <c r="E984" s="4" t="s">
        <v>39</v>
      </c>
      <c r="F984" s="34" t="s">
        <v>326</v>
      </c>
      <c r="G984" s="35">
        <v>7.0000000000000007E-2</v>
      </c>
      <c r="H984" s="3" t="s">
        <v>463</v>
      </c>
      <c r="I984" s="36" t="s">
        <v>1</v>
      </c>
      <c r="J984" s="36" t="s">
        <v>464</v>
      </c>
      <c r="K984" s="36" t="str">
        <f t="shared" ca="1" si="15"/>
        <v>7431FE14-330D-8091-411D-5A518459AB27</v>
      </c>
      <c r="L984" s="37"/>
      <c r="M984" s="37" t="s">
        <v>115</v>
      </c>
    </row>
    <row r="985" spans="1:13" ht="15" customHeight="1" x14ac:dyDescent="0.3">
      <c r="A985" s="3" t="s">
        <v>484</v>
      </c>
      <c r="B985" s="4" t="s">
        <v>113</v>
      </c>
      <c r="C985" s="9" t="s">
        <v>114</v>
      </c>
      <c r="D985" s="4" t="s">
        <v>458</v>
      </c>
      <c r="E985" s="4" t="s">
        <v>39</v>
      </c>
      <c r="F985" s="34" t="s">
        <v>328</v>
      </c>
      <c r="G985" s="35">
        <v>0.01</v>
      </c>
      <c r="H985" s="3" t="s">
        <v>463</v>
      </c>
      <c r="I985" s="36" t="s">
        <v>1</v>
      </c>
      <c r="J985" s="36" t="s">
        <v>464</v>
      </c>
      <c r="K985" s="36" t="str">
        <f t="shared" ca="1" si="15"/>
        <v>67FEA11B-D0CC-54C9-822F-C4CE6BF415A0</v>
      </c>
      <c r="L985" s="37"/>
      <c r="M985" s="37" t="s">
        <v>115</v>
      </c>
    </row>
    <row r="986" spans="1:13" ht="15" customHeight="1" x14ac:dyDescent="0.3">
      <c r="A986" s="3" t="s">
        <v>484</v>
      </c>
      <c r="B986" s="4" t="s">
        <v>113</v>
      </c>
      <c r="C986" s="9" t="s">
        <v>114</v>
      </c>
      <c r="D986" s="4" t="s">
        <v>458</v>
      </c>
      <c r="E986" s="4" t="s">
        <v>39</v>
      </c>
      <c r="F986" s="34" t="s">
        <v>330</v>
      </c>
      <c r="G986" s="35">
        <v>7.0000000000000007E-2</v>
      </c>
      <c r="H986" s="3" t="s">
        <v>463</v>
      </c>
      <c r="I986" s="36" t="s">
        <v>1</v>
      </c>
      <c r="J986" s="36" t="s">
        <v>464</v>
      </c>
      <c r="K986" s="36" t="str">
        <f t="shared" ca="1" si="15"/>
        <v>05360C56-5BAC-1255-D62A-1C5E8A577CB1</v>
      </c>
      <c r="L986" s="37"/>
      <c r="M986" s="37" t="s">
        <v>115</v>
      </c>
    </row>
    <row r="987" spans="1:13" ht="15" customHeight="1" x14ac:dyDescent="0.3">
      <c r="A987" s="3" t="s">
        <v>484</v>
      </c>
      <c r="B987" s="4" t="s">
        <v>113</v>
      </c>
      <c r="C987" s="9" t="s">
        <v>114</v>
      </c>
      <c r="D987" s="4" t="s">
        <v>458</v>
      </c>
      <c r="E987" s="4" t="s">
        <v>39</v>
      </c>
      <c r="F987" s="34" t="s">
        <v>332</v>
      </c>
      <c r="G987" s="35">
        <v>0.05</v>
      </c>
      <c r="H987" s="3" t="s">
        <v>463</v>
      </c>
      <c r="I987" s="36" t="s">
        <v>1</v>
      </c>
      <c r="J987" s="36" t="s">
        <v>464</v>
      </c>
      <c r="K987" s="36" t="str">
        <f t="shared" ca="1" si="15"/>
        <v>9B3BFB0F-8FE7-5AFC-9306-01B2FD44E5DC</v>
      </c>
      <c r="L987" s="37"/>
      <c r="M987" s="37" t="s">
        <v>115</v>
      </c>
    </row>
    <row r="988" spans="1:13" ht="15" customHeight="1" x14ac:dyDescent="0.3">
      <c r="A988" s="3" t="s">
        <v>484</v>
      </c>
      <c r="B988" s="4" t="s">
        <v>113</v>
      </c>
      <c r="C988" s="9" t="s">
        <v>114</v>
      </c>
      <c r="D988" s="4" t="s">
        <v>458</v>
      </c>
      <c r="E988" s="4" t="s">
        <v>39</v>
      </c>
      <c r="F988" s="34" t="s">
        <v>334</v>
      </c>
      <c r="G988" s="35">
        <v>7.0000000000000007E-2</v>
      </c>
      <c r="H988" s="3" t="s">
        <v>463</v>
      </c>
      <c r="I988" s="36" t="s">
        <v>1</v>
      </c>
      <c r="J988" s="36" t="s">
        <v>464</v>
      </c>
      <c r="K988" s="36" t="str">
        <f t="shared" ca="1" si="15"/>
        <v>AEEE2B00-6E1D-AF64-61FA-F36B84B82DA6</v>
      </c>
      <c r="L988" s="37"/>
      <c r="M988" s="37" t="s">
        <v>115</v>
      </c>
    </row>
    <row r="989" spans="1:13" ht="15" customHeight="1" x14ac:dyDescent="0.3">
      <c r="A989" s="3" t="s">
        <v>484</v>
      </c>
      <c r="B989" s="4" t="s">
        <v>113</v>
      </c>
      <c r="C989" s="9" t="s">
        <v>114</v>
      </c>
      <c r="D989" s="4" t="s">
        <v>458</v>
      </c>
      <c r="E989" s="4" t="s">
        <v>39</v>
      </c>
      <c r="F989" s="34" t="s">
        <v>336</v>
      </c>
      <c r="G989" s="35">
        <v>7.0000000000000007E-2</v>
      </c>
      <c r="H989" s="3" t="s">
        <v>463</v>
      </c>
      <c r="I989" s="36" t="s">
        <v>1</v>
      </c>
      <c r="J989" s="36" t="s">
        <v>464</v>
      </c>
      <c r="K989" s="36" t="str">
        <f t="shared" ca="1" si="15"/>
        <v>386234BE-7B49-14C7-1E2B-0B968F58B58F</v>
      </c>
      <c r="L989" s="37"/>
      <c r="M989" s="37" t="s">
        <v>115</v>
      </c>
    </row>
    <row r="990" spans="1:13" ht="15" customHeight="1" x14ac:dyDescent="0.3">
      <c r="A990" s="3" t="s">
        <v>484</v>
      </c>
      <c r="B990" s="4" t="s">
        <v>113</v>
      </c>
      <c r="C990" s="9" t="s">
        <v>114</v>
      </c>
      <c r="D990" s="4" t="s">
        <v>458</v>
      </c>
      <c r="E990" s="4" t="s">
        <v>39</v>
      </c>
      <c r="F990" s="34" t="s">
        <v>338</v>
      </c>
      <c r="G990" s="35">
        <v>7.0000000000000007E-2</v>
      </c>
      <c r="H990" s="3" t="s">
        <v>463</v>
      </c>
      <c r="I990" s="36" t="s">
        <v>1</v>
      </c>
      <c r="J990" s="36" t="s">
        <v>464</v>
      </c>
      <c r="K990" s="36" t="str">
        <f t="shared" ca="1" si="15"/>
        <v>0989289D-0A91-1F21-7AFD-0A104F750D6F</v>
      </c>
      <c r="L990" s="37"/>
      <c r="M990" s="37" t="s">
        <v>115</v>
      </c>
    </row>
    <row r="991" spans="1:13" ht="15" customHeight="1" x14ac:dyDescent="0.3">
      <c r="A991" s="3" t="s">
        <v>484</v>
      </c>
      <c r="B991" s="4" t="s">
        <v>113</v>
      </c>
      <c r="C991" s="9" t="s">
        <v>114</v>
      </c>
      <c r="D991" s="4" t="s">
        <v>458</v>
      </c>
      <c r="E991" s="4" t="s">
        <v>39</v>
      </c>
      <c r="F991" s="34" t="s">
        <v>340</v>
      </c>
      <c r="G991" s="35">
        <v>0.05</v>
      </c>
      <c r="H991" s="3" t="s">
        <v>463</v>
      </c>
      <c r="I991" s="36" t="s">
        <v>1</v>
      </c>
      <c r="J991" s="36" t="s">
        <v>464</v>
      </c>
      <c r="K991" s="36" t="str">
        <f t="shared" ca="1" si="15"/>
        <v>3CC18A20-3721-8A9E-BF16-18431FD8626E</v>
      </c>
      <c r="L991" s="37"/>
      <c r="M991" s="37" t="s">
        <v>115</v>
      </c>
    </row>
    <row r="992" spans="1:13" ht="15" customHeight="1" x14ac:dyDescent="0.3">
      <c r="A992" s="3" t="s">
        <v>484</v>
      </c>
      <c r="B992" s="4" t="s">
        <v>113</v>
      </c>
      <c r="C992" s="9" t="s">
        <v>114</v>
      </c>
      <c r="D992" s="4" t="s">
        <v>458</v>
      </c>
      <c r="E992" s="4" t="s">
        <v>39</v>
      </c>
      <c r="F992" s="34" t="s">
        <v>342</v>
      </c>
      <c r="G992" s="35">
        <v>0.06</v>
      </c>
      <c r="H992" s="3" t="s">
        <v>463</v>
      </c>
      <c r="I992" s="36" t="s">
        <v>1</v>
      </c>
      <c r="J992" s="36" t="s">
        <v>464</v>
      </c>
      <c r="K992" s="36" t="str">
        <f t="shared" ca="1" si="15"/>
        <v>749B6BD0-ADC3-07D3-C3D4-0D6E18D871B6</v>
      </c>
      <c r="L992" s="37"/>
      <c r="M992" s="37" t="s">
        <v>115</v>
      </c>
    </row>
    <row r="993" spans="1:13" ht="15" customHeight="1" x14ac:dyDescent="0.3">
      <c r="A993" s="3" t="s">
        <v>484</v>
      </c>
      <c r="B993" s="4" t="s">
        <v>113</v>
      </c>
      <c r="C993" s="9" t="s">
        <v>114</v>
      </c>
      <c r="D993" s="4" t="s">
        <v>458</v>
      </c>
      <c r="E993" s="4" t="s">
        <v>39</v>
      </c>
      <c r="F993" s="34" t="s">
        <v>344</v>
      </c>
      <c r="G993" s="35">
        <v>7.0000000000000007E-2</v>
      </c>
      <c r="H993" s="3" t="s">
        <v>463</v>
      </c>
      <c r="I993" s="36" t="s">
        <v>1</v>
      </c>
      <c r="J993" s="36" t="s">
        <v>464</v>
      </c>
      <c r="K993" s="36" t="str">
        <f t="shared" ca="1" si="15"/>
        <v>B1CEDDAE-A031-036A-5024-BAE0F5ACCC79</v>
      </c>
      <c r="L993" s="37"/>
      <c r="M993" s="37" t="s">
        <v>115</v>
      </c>
    </row>
    <row r="994" spans="1:13" ht="15" customHeight="1" x14ac:dyDescent="0.3">
      <c r="A994" s="3" t="s">
        <v>484</v>
      </c>
      <c r="B994" s="4" t="s">
        <v>113</v>
      </c>
      <c r="C994" s="9" t="s">
        <v>114</v>
      </c>
      <c r="D994" s="4" t="s">
        <v>458</v>
      </c>
      <c r="E994" s="4" t="s">
        <v>39</v>
      </c>
      <c r="F994" s="34" t="s">
        <v>346</v>
      </c>
      <c r="G994" s="35">
        <v>0.01</v>
      </c>
      <c r="H994" s="3" t="s">
        <v>463</v>
      </c>
      <c r="I994" s="36" t="s">
        <v>1</v>
      </c>
      <c r="J994" s="36" t="s">
        <v>464</v>
      </c>
      <c r="K994" s="36" t="str">
        <f t="shared" ca="1" si="15"/>
        <v>935DD9F1-CE60-806A-F174-E928FABF6606</v>
      </c>
      <c r="L994" s="37"/>
      <c r="M994" s="37" t="s">
        <v>115</v>
      </c>
    </row>
    <row r="995" spans="1:13" ht="15" customHeight="1" x14ac:dyDescent="0.3">
      <c r="A995" s="3" t="s">
        <v>484</v>
      </c>
      <c r="B995" s="4" t="s">
        <v>113</v>
      </c>
      <c r="C995" s="9" t="s">
        <v>114</v>
      </c>
      <c r="D995" s="4" t="s">
        <v>458</v>
      </c>
      <c r="E995" s="4" t="s">
        <v>39</v>
      </c>
      <c r="F995" s="34" t="s">
        <v>348</v>
      </c>
      <c r="G995" s="35">
        <v>0.04</v>
      </c>
      <c r="H995" s="3" t="s">
        <v>463</v>
      </c>
      <c r="I995" s="36" t="s">
        <v>1</v>
      </c>
      <c r="J995" s="36" t="s">
        <v>464</v>
      </c>
      <c r="K995" s="36" t="str">
        <f t="shared" ca="1" si="15"/>
        <v>DC822F91-1315-3835-22FB-1F92C5E0725F</v>
      </c>
      <c r="L995" s="37"/>
      <c r="M995" s="37" t="s">
        <v>115</v>
      </c>
    </row>
    <row r="996" spans="1:13" ht="15" customHeight="1" x14ac:dyDescent="0.3">
      <c r="A996" s="3" t="s">
        <v>484</v>
      </c>
      <c r="B996" s="4" t="s">
        <v>113</v>
      </c>
      <c r="C996" s="9" t="s">
        <v>114</v>
      </c>
      <c r="D996" s="4" t="s">
        <v>458</v>
      </c>
      <c r="E996" s="4" t="s">
        <v>39</v>
      </c>
      <c r="F996" s="34" t="s">
        <v>350</v>
      </c>
      <c r="G996" s="35">
        <v>0.1</v>
      </c>
      <c r="H996" s="3" t="s">
        <v>463</v>
      </c>
      <c r="I996" s="36" t="s">
        <v>1</v>
      </c>
      <c r="J996" s="36" t="s">
        <v>464</v>
      </c>
      <c r="K996" s="36" t="str">
        <f t="shared" ca="1" si="15"/>
        <v>33917A04-3DF7-8D46-65B4-2F12BDE5D9C7</v>
      </c>
      <c r="L996" s="37"/>
      <c r="M996" s="37" t="s">
        <v>115</v>
      </c>
    </row>
    <row r="997" spans="1:13" ht="15" customHeight="1" x14ac:dyDescent="0.3">
      <c r="A997" s="3" t="s">
        <v>484</v>
      </c>
      <c r="B997" s="4" t="s">
        <v>113</v>
      </c>
      <c r="C997" s="9" t="s">
        <v>114</v>
      </c>
      <c r="D997" s="4" t="s">
        <v>458</v>
      </c>
      <c r="E997" s="4" t="s">
        <v>39</v>
      </c>
      <c r="F997" s="34" t="s">
        <v>352</v>
      </c>
      <c r="G997" s="35">
        <v>0.05</v>
      </c>
      <c r="H997" s="3" t="s">
        <v>463</v>
      </c>
      <c r="I997" s="36" t="s">
        <v>1</v>
      </c>
      <c r="J997" s="36" t="s">
        <v>464</v>
      </c>
      <c r="K997" s="36" t="str">
        <f t="shared" ca="1" si="15"/>
        <v>9A8A903F-8B28-24E4-7E2E-0BADC5AE81CD</v>
      </c>
      <c r="L997" s="37"/>
      <c r="M997" s="37" t="s">
        <v>115</v>
      </c>
    </row>
    <row r="998" spans="1:13" ht="15" customHeight="1" x14ac:dyDescent="0.3">
      <c r="A998" s="3" t="s">
        <v>484</v>
      </c>
      <c r="B998" s="4" t="s">
        <v>113</v>
      </c>
      <c r="C998" s="9" t="s">
        <v>114</v>
      </c>
      <c r="D998" s="4" t="s">
        <v>458</v>
      </c>
      <c r="E998" s="4" t="s">
        <v>39</v>
      </c>
      <c r="F998" s="34" t="s">
        <v>354</v>
      </c>
      <c r="G998" s="35">
        <v>7.0000000000000007E-2</v>
      </c>
      <c r="H998" s="3" t="s">
        <v>463</v>
      </c>
      <c r="I998" s="36" t="s">
        <v>1</v>
      </c>
      <c r="J998" s="36" t="s">
        <v>464</v>
      </c>
      <c r="K998" s="36" t="str">
        <f t="shared" ca="1" si="15"/>
        <v>FD085153-5DCD-484E-C102-0BFABC485CB6</v>
      </c>
      <c r="L998" s="37"/>
      <c r="M998" s="37" t="s">
        <v>115</v>
      </c>
    </row>
    <row r="999" spans="1:13" ht="15" customHeight="1" x14ac:dyDescent="0.3">
      <c r="A999" s="3" t="s">
        <v>484</v>
      </c>
      <c r="B999" s="4" t="s">
        <v>113</v>
      </c>
      <c r="C999" s="9" t="s">
        <v>114</v>
      </c>
      <c r="D999" s="4" t="s">
        <v>458</v>
      </c>
      <c r="E999" s="4" t="s">
        <v>39</v>
      </c>
      <c r="F999" s="34" t="s">
        <v>356</v>
      </c>
      <c r="G999" s="35">
        <v>7.0000000000000007E-2</v>
      </c>
      <c r="H999" s="3" t="s">
        <v>463</v>
      </c>
      <c r="I999" s="36" t="s">
        <v>1</v>
      </c>
      <c r="J999" s="36" t="s">
        <v>464</v>
      </c>
      <c r="K999" s="36" t="str">
        <f t="shared" ca="1" si="15"/>
        <v>27EB03C8-98F0-AA50-CFEE-DD89BBDD1D2E</v>
      </c>
      <c r="L999" s="37"/>
      <c r="M999" s="37" t="s">
        <v>115</v>
      </c>
    </row>
    <row r="1000" spans="1:13" ht="15" customHeight="1" x14ac:dyDescent="0.3">
      <c r="A1000" s="3" t="s">
        <v>484</v>
      </c>
      <c r="B1000" s="4" t="s">
        <v>113</v>
      </c>
      <c r="C1000" s="9" t="s">
        <v>114</v>
      </c>
      <c r="D1000" s="4" t="s">
        <v>458</v>
      </c>
      <c r="E1000" s="4" t="s">
        <v>39</v>
      </c>
      <c r="F1000" s="34" t="s">
        <v>358</v>
      </c>
      <c r="G1000" s="35">
        <v>7.0000000000000007E-2</v>
      </c>
      <c r="H1000" s="3" t="s">
        <v>463</v>
      </c>
      <c r="I1000" s="36" t="s">
        <v>1</v>
      </c>
      <c r="J1000" s="36" t="s">
        <v>464</v>
      </c>
      <c r="K1000" s="36" t="str">
        <f t="shared" ca="1" si="15"/>
        <v>AE151F49-BAFC-0776-2FED-D794C86BEBD4</v>
      </c>
      <c r="L1000" s="37"/>
      <c r="M1000" s="37" t="s">
        <v>115</v>
      </c>
    </row>
    <row r="1001" spans="1:13" ht="15" customHeight="1" x14ac:dyDescent="0.3">
      <c r="A1001" s="3" t="s">
        <v>484</v>
      </c>
      <c r="B1001" s="4" t="s">
        <v>113</v>
      </c>
      <c r="C1001" s="9" t="s">
        <v>114</v>
      </c>
      <c r="D1001" s="4" t="s">
        <v>458</v>
      </c>
      <c r="E1001" s="4" t="s">
        <v>39</v>
      </c>
      <c r="F1001" s="34" t="s">
        <v>360</v>
      </c>
      <c r="G1001" s="35">
        <v>0.05</v>
      </c>
      <c r="H1001" s="3" t="s">
        <v>463</v>
      </c>
      <c r="I1001" s="36" t="s">
        <v>1</v>
      </c>
      <c r="J1001" s="36" t="s">
        <v>464</v>
      </c>
      <c r="K1001" s="36" t="str">
        <f t="shared" ca="1" si="15"/>
        <v>E09D11C5-0F9C-3B53-186E-3C343D6BF0BC</v>
      </c>
      <c r="L1001" s="37"/>
      <c r="M1001" s="37" t="s">
        <v>115</v>
      </c>
    </row>
    <row r="1002" spans="1:13" ht="15" customHeight="1" x14ac:dyDescent="0.3">
      <c r="A1002" s="3" t="s">
        <v>484</v>
      </c>
      <c r="B1002" s="4" t="s">
        <v>113</v>
      </c>
      <c r="C1002" s="9" t="s">
        <v>114</v>
      </c>
      <c r="D1002" s="4" t="s">
        <v>458</v>
      </c>
      <c r="E1002" s="4" t="s">
        <v>39</v>
      </c>
      <c r="F1002" s="34" t="s">
        <v>362</v>
      </c>
      <c r="G1002" s="35">
        <v>0.06</v>
      </c>
      <c r="H1002" s="3" t="s">
        <v>463</v>
      </c>
      <c r="I1002" s="36" t="s">
        <v>1</v>
      </c>
      <c r="J1002" s="36" t="s">
        <v>464</v>
      </c>
      <c r="K1002" s="36" t="str">
        <f t="shared" ca="1" si="15"/>
        <v>930DCA47-0ADD-71EE-E021-3E5BC61F5769</v>
      </c>
      <c r="L1002" s="37"/>
      <c r="M1002" s="37" t="s">
        <v>115</v>
      </c>
    </row>
    <row r="1003" spans="1:13" ht="15" customHeight="1" x14ac:dyDescent="0.3">
      <c r="A1003" s="3" t="s">
        <v>484</v>
      </c>
      <c r="B1003" s="4" t="s">
        <v>113</v>
      </c>
      <c r="C1003" s="9" t="s">
        <v>114</v>
      </c>
      <c r="D1003" s="4" t="s">
        <v>458</v>
      </c>
      <c r="E1003" s="4" t="s">
        <v>39</v>
      </c>
      <c r="F1003" s="34" t="s">
        <v>364</v>
      </c>
      <c r="G1003" s="35">
        <v>7.0000000000000007E-2</v>
      </c>
      <c r="H1003" s="3" t="s">
        <v>463</v>
      </c>
      <c r="I1003" s="36" t="s">
        <v>1</v>
      </c>
      <c r="J1003" s="36" t="s">
        <v>464</v>
      </c>
      <c r="K1003" s="36" t="str">
        <f t="shared" ca="1" si="15"/>
        <v>81FCB130-0D04-B2DC-8D2F-60E66FDDDCB3</v>
      </c>
      <c r="L1003" s="37"/>
      <c r="M1003" s="37" t="s">
        <v>115</v>
      </c>
    </row>
    <row r="1004" spans="1:13" ht="15" customHeight="1" x14ac:dyDescent="0.3">
      <c r="A1004" s="3" t="s">
        <v>484</v>
      </c>
      <c r="B1004" s="4" t="s">
        <v>113</v>
      </c>
      <c r="C1004" s="9" t="s">
        <v>114</v>
      </c>
      <c r="D1004" s="4" t="s">
        <v>458</v>
      </c>
      <c r="E1004" s="4" t="s">
        <v>39</v>
      </c>
      <c r="F1004" s="34" t="s">
        <v>366</v>
      </c>
      <c r="G1004" s="35">
        <v>0.01</v>
      </c>
      <c r="H1004" s="3" t="s">
        <v>463</v>
      </c>
      <c r="I1004" s="36" t="s">
        <v>1</v>
      </c>
      <c r="J1004" s="36" t="s">
        <v>464</v>
      </c>
      <c r="K1004" s="36" t="str">
        <f t="shared" ca="1" si="15"/>
        <v>44363DDC-C523-86BC-EF1B-714F1653E6D1</v>
      </c>
      <c r="L1004" s="37"/>
      <c r="M1004" s="37" t="s">
        <v>115</v>
      </c>
    </row>
    <row r="1005" spans="1:13" ht="15" customHeight="1" x14ac:dyDescent="0.3">
      <c r="A1005" s="3" t="s">
        <v>484</v>
      </c>
      <c r="B1005" s="4" t="s">
        <v>113</v>
      </c>
      <c r="C1005" s="9" t="s">
        <v>114</v>
      </c>
      <c r="D1005" s="4" t="s">
        <v>458</v>
      </c>
      <c r="E1005" s="4" t="s">
        <v>39</v>
      </c>
      <c r="F1005" s="34" t="s">
        <v>368</v>
      </c>
      <c r="G1005" s="35">
        <v>0.05</v>
      </c>
      <c r="H1005" s="3" t="s">
        <v>463</v>
      </c>
      <c r="I1005" s="36" t="s">
        <v>1</v>
      </c>
      <c r="J1005" s="36" t="s">
        <v>464</v>
      </c>
      <c r="K1005" s="36" t="str">
        <f t="shared" ca="1" si="15"/>
        <v>F5AE44C2-D410-DBC4-3A0E-67312E6D97C9</v>
      </c>
      <c r="L1005" s="37"/>
      <c r="M1005" s="37" t="s">
        <v>115</v>
      </c>
    </row>
    <row r="1006" spans="1:13" ht="15" customHeight="1" x14ac:dyDescent="0.3">
      <c r="A1006" s="3" t="s">
        <v>484</v>
      </c>
      <c r="B1006" s="4" t="s">
        <v>113</v>
      </c>
      <c r="C1006" s="9" t="s">
        <v>114</v>
      </c>
      <c r="D1006" s="4" t="s">
        <v>458</v>
      </c>
      <c r="E1006" s="4" t="s">
        <v>39</v>
      </c>
      <c r="F1006" s="34" t="s">
        <v>370</v>
      </c>
      <c r="G1006" s="35">
        <v>0.01</v>
      </c>
      <c r="H1006" s="3" t="s">
        <v>463</v>
      </c>
      <c r="I1006" s="36" t="s">
        <v>1</v>
      </c>
      <c r="J1006" s="36" t="s">
        <v>464</v>
      </c>
      <c r="K1006" s="36" t="str">
        <f t="shared" ca="1" si="15"/>
        <v>5496ACF7-9176-EEFA-2B79-EED34439E475</v>
      </c>
      <c r="L1006" s="37"/>
      <c r="M1006" s="37" t="s">
        <v>115</v>
      </c>
    </row>
    <row r="1007" spans="1:13" ht="15" customHeight="1" x14ac:dyDescent="0.3">
      <c r="A1007" s="3" t="s">
        <v>484</v>
      </c>
      <c r="B1007" s="4" t="s">
        <v>113</v>
      </c>
      <c r="C1007" s="9" t="s">
        <v>114</v>
      </c>
      <c r="D1007" s="4" t="s">
        <v>458</v>
      </c>
      <c r="E1007" s="4" t="s">
        <v>39</v>
      </c>
      <c r="F1007" s="34" t="s">
        <v>372</v>
      </c>
      <c r="G1007" s="35">
        <v>0.04</v>
      </c>
      <c r="H1007" s="3" t="s">
        <v>463</v>
      </c>
      <c r="I1007" s="36" t="s">
        <v>1</v>
      </c>
      <c r="J1007" s="36" t="s">
        <v>464</v>
      </c>
      <c r="K1007" s="36" t="str">
        <f t="shared" ca="1" si="15"/>
        <v>49A74892-9A65-E025-61E7-D00B8312F715</v>
      </c>
      <c r="L1007" s="37"/>
      <c r="M1007" s="37" t="s">
        <v>115</v>
      </c>
    </row>
    <row r="1008" spans="1:13" ht="15" customHeight="1" x14ac:dyDescent="0.3">
      <c r="A1008" s="3" t="s">
        <v>484</v>
      </c>
      <c r="B1008" s="4" t="s">
        <v>113</v>
      </c>
      <c r="C1008" s="9" t="s">
        <v>114</v>
      </c>
      <c r="D1008" s="4" t="s">
        <v>458</v>
      </c>
      <c r="E1008" s="4" t="s">
        <v>39</v>
      </c>
      <c r="F1008" s="34" t="s">
        <v>250</v>
      </c>
      <c r="G1008" s="35">
        <v>0.06</v>
      </c>
      <c r="H1008" s="3" t="s">
        <v>463</v>
      </c>
      <c r="I1008" s="36" t="s">
        <v>1</v>
      </c>
      <c r="J1008" s="36" t="s">
        <v>464</v>
      </c>
      <c r="K1008" s="36" t="str">
        <f t="shared" ca="1" si="15"/>
        <v>4A1E634B-5120-964C-414D-78F6E08FCAEE</v>
      </c>
      <c r="L1008" s="37"/>
      <c r="M1008" s="37" t="s">
        <v>115</v>
      </c>
    </row>
    <row r="1009" spans="1:13" ht="15" customHeight="1" x14ac:dyDescent="0.3">
      <c r="A1009" s="3" t="s">
        <v>484</v>
      </c>
      <c r="B1009" s="4" t="s">
        <v>113</v>
      </c>
      <c r="C1009" s="9" t="s">
        <v>114</v>
      </c>
      <c r="D1009" s="4" t="s">
        <v>458</v>
      </c>
      <c r="E1009" s="4" t="s">
        <v>39</v>
      </c>
      <c r="F1009" s="34" t="s">
        <v>375</v>
      </c>
      <c r="G1009" s="35">
        <v>0.04</v>
      </c>
      <c r="H1009" s="3" t="s">
        <v>463</v>
      </c>
      <c r="I1009" s="36" t="s">
        <v>1</v>
      </c>
      <c r="J1009" s="36" t="s">
        <v>464</v>
      </c>
      <c r="K1009" s="36" t="str">
        <f t="shared" ca="1" si="15"/>
        <v>463CF67C-8C53-1570-A0D9-B75AEBDE2F68</v>
      </c>
      <c r="L1009" s="37"/>
      <c r="M1009" s="37" t="s">
        <v>115</v>
      </c>
    </row>
    <row r="1010" spans="1:13" ht="15" customHeight="1" x14ac:dyDescent="0.3">
      <c r="A1010" s="3" t="s">
        <v>485</v>
      </c>
      <c r="B1010" s="4" t="s">
        <v>113</v>
      </c>
      <c r="C1010" s="9" t="s">
        <v>114</v>
      </c>
      <c r="D1010" s="4" t="s">
        <v>458</v>
      </c>
      <c r="E1010" s="4" t="s">
        <v>39</v>
      </c>
      <c r="F1010" s="34" t="s">
        <v>251</v>
      </c>
      <c r="G1010" s="35">
        <v>4.4506560000000014E-2</v>
      </c>
      <c r="H1010" s="3" t="s">
        <v>476</v>
      </c>
      <c r="I1010" s="36" t="s">
        <v>1</v>
      </c>
      <c r="J1010" s="36"/>
      <c r="K1010" s="36" t="str">
        <f t="shared" ca="1" si="15"/>
        <v>7671BCC1-4740-4F78-F785-54B80A3B7C9A</v>
      </c>
      <c r="L1010" s="37"/>
      <c r="M1010" s="37" t="s">
        <v>115</v>
      </c>
    </row>
    <row r="1011" spans="1:13" ht="15" customHeight="1" x14ac:dyDescent="0.3">
      <c r="A1011" s="3" t="s">
        <v>485</v>
      </c>
      <c r="B1011" s="4" t="s">
        <v>113</v>
      </c>
      <c r="C1011" s="9" t="s">
        <v>114</v>
      </c>
      <c r="D1011" s="4" t="s">
        <v>458</v>
      </c>
      <c r="E1011" s="4" t="s">
        <v>39</v>
      </c>
      <c r="F1011" s="34" t="s">
        <v>254</v>
      </c>
      <c r="G1011" s="35">
        <v>1.6872000000000002E-2</v>
      </c>
      <c r="H1011" s="3" t="s">
        <v>476</v>
      </c>
      <c r="I1011" s="36" t="s">
        <v>1</v>
      </c>
      <c r="J1011" s="36"/>
      <c r="K1011" s="36" t="str">
        <f t="shared" ca="1" si="15"/>
        <v>55B165BE-E837-BE2F-7EAE-E665281DFFDA</v>
      </c>
      <c r="L1011" s="37"/>
      <c r="M1011" s="37" t="s">
        <v>115</v>
      </c>
    </row>
    <row r="1012" spans="1:13" ht="15" customHeight="1" x14ac:dyDescent="0.3">
      <c r="A1012" s="3" t="s">
        <v>485</v>
      </c>
      <c r="B1012" s="4" t="s">
        <v>113</v>
      </c>
      <c r="C1012" s="9" t="s">
        <v>114</v>
      </c>
      <c r="D1012" s="4" t="s">
        <v>458</v>
      </c>
      <c r="E1012" s="4" t="s">
        <v>39</v>
      </c>
      <c r="F1012" s="34" t="s">
        <v>256</v>
      </c>
      <c r="G1012" s="35">
        <v>2.4623999999999997E-2</v>
      </c>
      <c r="H1012" s="3" t="s">
        <v>476</v>
      </c>
      <c r="I1012" s="36" t="s">
        <v>1</v>
      </c>
      <c r="J1012" s="36"/>
      <c r="K1012" s="36" t="str">
        <f t="shared" ca="1" si="15"/>
        <v>CDD85179-7869-A368-AAC7-3972FA2571E1</v>
      </c>
      <c r="L1012" s="37"/>
      <c r="M1012" s="37" t="s">
        <v>115</v>
      </c>
    </row>
    <row r="1013" spans="1:13" ht="15" customHeight="1" x14ac:dyDescent="0.3">
      <c r="A1013" s="3" t="s">
        <v>485</v>
      </c>
      <c r="B1013" s="4" t="s">
        <v>113</v>
      </c>
      <c r="C1013" s="9" t="s">
        <v>114</v>
      </c>
      <c r="D1013" s="4" t="s">
        <v>458</v>
      </c>
      <c r="E1013" s="4" t="s">
        <v>39</v>
      </c>
      <c r="F1013" s="34" t="s">
        <v>258</v>
      </c>
      <c r="G1013" s="35">
        <v>0.16679999999999998</v>
      </c>
      <c r="H1013" s="3" t="s">
        <v>476</v>
      </c>
      <c r="I1013" s="36" t="s">
        <v>1</v>
      </c>
      <c r="J1013" s="36"/>
      <c r="K1013" s="36" t="str">
        <f t="shared" ca="1" si="15"/>
        <v>76872DCF-AA43-1196-8E15-BA504C555BF5</v>
      </c>
      <c r="L1013" s="37"/>
      <c r="M1013" s="37" t="s">
        <v>115</v>
      </c>
    </row>
    <row r="1014" spans="1:13" ht="15" customHeight="1" x14ac:dyDescent="0.3">
      <c r="A1014" s="3" t="s">
        <v>485</v>
      </c>
      <c r="B1014" s="4" t="s">
        <v>113</v>
      </c>
      <c r="C1014" s="9" t="s">
        <v>114</v>
      </c>
      <c r="D1014" s="4" t="s">
        <v>458</v>
      </c>
      <c r="E1014" s="4" t="s">
        <v>39</v>
      </c>
      <c r="F1014" s="34" t="s">
        <v>260</v>
      </c>
      <c r="G1014" s="35">
        <v>5.1851646000000008E-2</v>
      </c>
      <c r="H1014" s="3" t="s">
        <v>476</v>
      </c>
      <c r="I1014" s="36" t="s">
        <v>1</v>
      </c>
      <c r="J1014" s="36"/>
      <c r="K1014" s="36" t="str">
        <f t="shared" ca="1" si="15"/>
        <v>1801BB38-A57A-484F-4A25-13FBF59B7311</v>
      </c>
      <c r="L1014" s="37"/>
      <c r="M1014" s="37" t="s">
        <v>115</v>
      </c>
    </row>
    <row r="1015" spans="1:13" ht="15" customHeight="1" x14ac:dyDescent="0.3">
      <c r="A1015" s="3" t="s">
        <v>485</v>
      </c>
      <c r="B1015" s="4" t="s">
        <v>113</v>
      </c>
      <c r="C1015" s="9" t="s">
        <v>114</v>
      </c>
      <c r="D1015" s="4" t="s">
        <v>458</v>
      </c>
      <c r="E1015" s="4" t="s">
        <v>39</v>
      </c>
      <c r="F1015" s="34" t="s">
        <v>262</v>
      </c>
      <c r="G1015" s="35">
        <v>4.6987500000000001E-2</v>
      </c>
      <c r="H1015" s="3" t="s">
        <v>476</v>
      </c>
      <c r="I1015" s="36" t="s">
        <v>1</v>
      </c>
      <c r="J1015" s="36"/>
      <c r="K1015" s="36" t="str">
        <f t="shared" ca="1" si="15"/>
        <v>7C6CBEF4-74EB-0C9B-CE27-AF0C514E7423</v>
      </c>
      <c r="L1015" s="37"/>
      <c r="M1015" s="37" t="s">
        <v>115</v>
      </c>
    </row>
    <row r="1016" spans="1:13" ht="15" customHeight="1" x14ac:dyDescent="0.3">
      <c r="A1016" s="3" t="s">
        <v>485</v>
      </c>
      <c r="B1016" s="4" t="s">
        <v>113</v>
      </c>
      <c r="C1016" s="9" t="s">
        <v>114</v>
      </c>
      <c r="D1016" s="4" t="s">
        <v>458</v>
      </c>
      <c r="E1016" s="4" t="s">
        <v>39</v>
      </c>
      <c r="F1016" s="34" t="s">
        <v>264</v>
      </c>
      <c r="G1016" s="35">
        <v>2.3442251700000003E-2</v>
      </c>
      <c r="H1016" s="3" t="s">
        <v>476</v>
      </c>
      <c r="I1016" s="36" t="s">
        <v>1</v>
      </c>
      <c r="J1016" s="36"/>
      <c r="K1016" s="36" t="str">
        <f t="shared" ca="1" si="15"/>
        <v>8A4F9CAE-7797-362F-8C90-F9EBA710EC59</v>
      </c>
      <c r="L1016" s="37"/>
      <c r="M1016" s="37" t="s">
        <v>115</v>
      </c>
    </row>
    <row r="1017" spans="1:13" ht="15" customHeight="1" x14ac:dyDescent="0.3">
      <c r="A1017" s="3" t="s">
        <v>485</v>
      </c>
      <c r="B1017" s="4" t="s">
        <v>113</v>
      </c>
      <c r="C1017" s="9" t="s">
        <v>114</v>
      </c>
      <c r="D1017" s="4" t="s">
        <v>458</v>
      </c>
      <c r="E1017" s="4" t="s">
        <v>39</v>
      </c>
      <c r="F1017" s="34" t="s">
        <v>266</v>
      </c>
      <c r="G1017" s="35">
        <v>7.6323600000000012E-3</v>
      </c>
      <c r="H1017" s="3" t="s">
        <v>476</v>
      </c>
      <c r="I1017" s="36" t="s">
        <v>1</v>
      </c>
      <c r="J1017" s="36"/>
      <c r="K1017" s="36" t="str">
        <f t="shared" ca="1" si="15"/>
        <v>3614A2FF-5ED1-CF71-1558-A49865E85290</v>
      </c>
      <c r="L1017" s="37"/>
      <c r="M1017" s="37" t="s">
        <v>115</v>
      </c>
    </row>
    <row r="1018" spans="1:13" ht="15" customHeight="1" x14ac:dyDescent="0.3">
      <c r="A1018" s="3" t="s">
        <v>485</v>
      </c>
      <c r="B1018" s="4" t="s">
        <v>113</v>
      </c>
      <c r="C1018" s="9" t="s">
        <v>114</v>
      </c>
      <c r="D1018" s="4" t="s">
        <v>458</v>
      </c>
      <c r="E1018" s="4" t="s">
        <v>39</v>
      </c>
      <c r="F1018" s="34" t="s">
        <v>268</v>
      </c>
      <c r="G1018" s="35">
        <v>6.5933999999999993E-3</v>
      </c>
      <c r="H1018" s="3" t="s">
        <v>476</v>
      </c>
      <c r="I1018" s="36" t="s">
        <v>1</v>
      </c>
      <c r="J1018" s="36"/>
      <c r="K1018" s="36" t="str">
        <f t="shared" ca="1" si="15"/>
        <v>229B6177-36AB-405B-4731-9424EE068B7E</v>
      </c>
      <c r="L1018" s="37"/>
      <c r="M1018" s="37" t="s">
        <v>115</v>
      </c>
    </row>
    <row r="1019" spans="1:13" ht="15" customHeight="1" x14ac:dyDescent="0.3">
      <c r="A1019" s="3" t="s">
        <v>485</v>
      </c>
      <c r="B1019" s="4" t="s">
        <v>113</v>
      </c>
      <c r="C1019" s="9" t="s">
        <v>114</v>
      </c>
      <c r="D1019" s="4" t="s">
        <v>458</v>
      </c>
      <c r="E1019" s="4" t="s">
        <v>39</v>
      </c>
      <c r="F1019" s="34" t="s">
        <v>270</v>
      </c>
      <c r="G1019" s="35">
        <v>4.3956000000000004E-3</v>
      </c>
      <c r="H1019" s="3" t="s">
        <v>476</v>
      </c>
      <c r="I1019" s="36" t="s">
        <v>1</v>
      </c>
      <c r="J1019" s="36"/>
      <c r="K1019" s="36" t="str">
        <f t="shared" ca="1" si="15"/>
        <v>7299348A-BF56-09DF-AE16-E4F348075C6E</v>
      </c>
      <c r="L1019" s="37"/>
      <c r="M1019" s="37" t="s">
        <v>115</v>
      </c>
    </row>
    <row r="1020" spans="1:13" ht="15" customHeight="1" x14ac:dyDescent="0.3">
      <c r="A1020" s="3" t="s">
        <v>485</v>
      </c>
      <c r="B1020" s="4" t="s">
        <v>113</v>
      </c>
      <c r="C1020" s="9" t="s">
        <v>114</v>
      </c>
      <c r="D1020" s="4" t="s">
        <v>458</v>
      </c>
      <c r="E1020" s="4" t="s">
        <v>39</v>
      </c>
      <c r="F1020" s="34" t="s">
        <v>272</v>
      </c>
      <c r="G1020" s="35">
        <v>1.1211E-2</v>
      </c>
      <c r="H1020" s="3" t="s">
        <v>476</v>
      </c>
      <c r="I1020" s="36" t="s">
        <v>1</v>
      </c>
      <c r="J1020" s="36"/>
      <c r="K1020" s="36" t="str">
        <f t="shared" ca="1" si="15"/>
        <v>A6FF2F11-CDAE-AFED-4F9C-58E61F6A56FC</v>
      </c>
      <c r="L1020" s="37"/>
      <c r="M1020" s="37" t="s">
        <v>115</v>
      </c>
    </row>
    <row r="1021" spans="1:13" ht="15" customHeight="1" x14ac:dyDescent="0.3">
      <c r="A1021" s="3" t="s">
        <v>485</v>
      </c>
      <c r="B1021" s="4" t="s">
        <v>113</v>
      </c>
      <c r="C1021" s="9" t="s">
        <v>114</v>
      </c>
      <c r="D1021" s="4" t="s">
        <v>458</v>
      </c>
      <c r="E1021" s="4" t="s">
        <v>39</v>
      </c>
      <c r="F1021" s="34" t="s">
        <v>274</v>
      </c>
      <c r="G1021" s="35">
        <v>7.9654400000000007E-3</v>
      </c>
      <c r="H1021" s="3" t="s">
        <v>476</v>
      </c>
      <c r="I1021" s="36" t="s">
        <v>1</v>
      </c>
      <c r="J1021" s="36"/>
      <c r="K1021" s="36" t="str">
        <f t="shared" ca="1" si="15"/>
        <v>EFBACC63-CAD4-0D81-91C3-195C2D765BCB</v>
      </c>
      <c r="L1021" s="37"/>
      <c r="M1021" s="37" t="s">
        <v>115</v>
      </c>
    </row>
    <row r="1022" spans="1:13" ht="15" customHeight="1" x14ac:dyDescent="0.3">
      <c r="A1022" s="3" t="s">
        <v>485</v>
      </c>
      <c r="B1022" s="4" t="s">
        <v>113</v>
      </c>
      <c r="C1022" s="9" t="s">
        <v>114</v>
      </c>
      <c r="D1022" s="4" t="s">
        <v>458</v>
      </c>
      <c r="E1022" s="4" t="s">
        <v>39</v>
      </c>
      <c r="F1022" s="34" t="s">
        <v>276</v>
      </c>
      <c r="G1022" s="35">
        <v>1.7902080000000002E-3</v>
      </c>
      <c r="H1022" s="3" t="s">
        <v>476</v>
      </c>
      <c r="I1022" s="36" t="s">
        <v>1</v>
      </c>
      <c r="J1022" s="36"/>
      <c r="K1022" s="36" t="str">
        <f t="shared" ca="1" si="15"/>
        <v>F56EE34D-86CE-CA10-3CE1-0D029BA8B220</v>
      </c>
      <c r="L1022" s="37"/>
      <c r="M1022" s="37" t="s">
        <v>115</v>
      </c>
    </row>
    <row r="1023" spans="1:13" ht="15" customHeight="1" x14ac:dyDescent="0.3">
      <c r="A1023" s="3" t="s">
        <v>485</v>
      </c>
      <c r="B1023" s="4" t="s">
        <v>113</v>
      </c>
      <c r="C1023" s="9" t="s">
        <v>114</v>
      </c>
      <c r="D1023" s="4" t="s">
        <v>458</v>
      </c>
      <c r="E1023" s="4" t="s">
        <v>39</v>
      </c>
      <c r="F1023" s="34" t="s">
        <v>278</v>
      </c>
      <c r="G1023" s="35">
        <v>1.2262866000000001E-2</v>
      </c>
      <c r="H1023" s="3" t="s">
        <v>476</v>
      </c>
      <c r="I1023" s="36" t="s">
        <v>1</v>
      </c>
      <c r="J1023" s="36"/>
      <c r="K1023" s="36" t="str">
        <f t="shared" ca="1" si="15"/>
        <v>E0C213AF-AE6B-1722-74C4-8CCFC3B3C28B</v>
      </c>
      <c r="L1023" s="37"/>
      <c r="M1023" s="37" t="s">
        <v>115</v>
      </c>
    </row>
    <row r="1024" spans="1:13" ht="15" customHeight="1" x14ac:dyDescent="0.3">
      <c r="A1024" s="3" t="s">
        <v>485</v>
      </c>
      <c r="B1024" s="4" t="s">
        <v>113</v>
      </c>
      <c r="C1024" s="9" t="s">
        <v>114</v>
      </c>
      <c r="D1024" s="4" t="s">
        <v>458</v>
      </c>
      <c r="E1024" s="4" t="s">
        <v>39</v>
      </c>
      <c r="F1024" s="34" t="s">
        <v>280</v>
      </c>
      <c r="G1024" s="35">
        <v>1.1112499999999999E-2</v>
      </c>
      <c r="H1024" s="3" t="s">
        <v>476</v>
      </c>
      <c r="I1024" s="36" t="s">
        <v>1</v>
      </c>
      <c r="J1024" s="36"/>
      <c r="K1024" s="36" t="str">
        <f t="shared" ca="1" si="15"/>
        <v>6F6A9462-517F-EF0F-2B1B-5349076CC0DE</v>
      </c>
      <c r="L1024" s="37"/>
      <c r="M1024" s="37" t="s">
        <v>115</v>
      </c>
    </row>
    <row r="1025" spans="1:13" ht="15" customHeight="1" x14ac:dyDescent="0.3">
      <c r="A1025" s="3" t="s">
        <v>485</v>
      </c>
      <c r="B1025" s="4" t="s">
        <v>113</v>
      </c>
      <c r="C1025" s="9" t="s">
        <v>114</v>
      </c>
      <c r="D1025" s="4" t="s">
        <v>458</v>
      </c>
      <c r="E1025" s="4" t="s">
        <v>39</v>
      </c>
      <c r="F1025" s="34" t="s">
        <v>282</v>
      </c>
      <c r="G1025" s="35">
        <v>5.5440707000000006E-3</v>
      </c>
      <c r="H1025" s="3" t="s">
        <v>476</v>
      </c>
      <c r="I1025" s="36" t="s">
        <v>1</v>
      </c>
      <c r="J1025" s="36"/>
      <c r="K1025" s="36" t="str">
        <f t="shared" ca="1" si="15"/>
        <v>2C3C58F3-348D-3F8A-CC8D-33DBFDCC118B</v>
      </c>
      <c r="L1025" s="37"/>
      <c r="M1025" s="37" t="s">
        <v>115</v>
      </c>
    </row>
    <row r="1026" spans="1:13" ht="15" customHeight="1" x14ac:dyDescent="0.3">
      <c r="A1026" s="3" t="s">
        <v>485</v>
      </c>
      <c r="B1026" s="4" t="s">
        <v>113</v>
      </c>
      <c r="C1026" s="9" t="s">
        <v>114</v>
      </c>
      <c r="D1026" s="4" t="s">
        <v>458</v>
      </c>
      <c r="E1026" s="4" t="s">
        <v>39</v>
      </c>
      <c r="F1026" s="34" t="s">
        <v>284</v>
      </c>
      <c r="G1026" s="35">
        <v>2.1395250000000002E-3</v>
      </c>
      <c r="H1026" s="3" t="s">
        <v>476</v>
      </c>
      <c r="I1026" s="36" t="s">
        <v>1</v>
      </c>
      <c r="J1026" s="36"/>
      <c r="K1026" s="36" t="str">
        <f t="shared" ref="K1026:K1089" ca="1" si="16">_GuidQuasiHexGenerator</f>
        <v>999707AC-3935-F514-6104-54FF41788D48</v>
      </c>
      <c r="L1026" s="37"/>
      <c r="M1026" s="37" t="s">
        <v>115</v>
      </c>
    </row>
    <row r="1027" spans="1:13" ht="15" customHeight="1" x14ac:dyDescent="0.3">
      <c r="A1027" s="3" t="s">
        <v>485</v>
      </c>
      <c r="B1027" s="4" t="s">
        <v>113</v>
      </c>
      <c r="C1027" s="9" t="s">
        <v>114</v>
      </c>
      <c r="D1027" s="4" t="s">
        <v>458</v>
      </c>
      <c r="E1027" s="4" t="s">
        <v>39</v>
      </c>
      <c r="F1027" s="34" t="s">
        <v>286</v>
      </c>
      <c r="G1027" s="35">
        <v>7.2072000000000004E-3</v>
      </c>
      <c r="H1027" s="3" t="s">
        <v>476</v>
      </c>
      <c r="I1027" s="36" t="s">
        <v>1</v>
      </c>
      <c r="J1027" s="36"/>
      <c r="K1027" s="36" t="str">
        <f t="shared" ca="1" si="16"/>
        <v>52BA74B8-D2D5-AF57-DA38-C9D89911A32D</v>
      </c>
      <c r="L1027" s="37"/>
      <c r="M1027" s="37" t="s">
        <v>115</v>
      </c>
    </row>
    <row r="1028" spans="1:13" ht="15" customHeight="1" x14ac:dyDescent="0.3">
      <c r="A1028" s="3" t="s">
        <v>485</v>
      </c>
      <c r="B1028" s="4" t="s">
        <v>113</v>
      </c>
      <c r="C1028" s="9" t="s">
        <v>114</v>
      </c>
      <c r="D1028" s="4" t="s">
        <v>458</v>
      </c>
      <c r="E1028" s="4" t="s">
        <v>39</v>
      </c>
      <c r="F1028" s="34" t="s">
        <v>288</v>
      </c>
      <c r="G1028" s="35">
        <v>2.3963940000000003E-2</v>
      </c>
      <c r="H1028" s="3" t="s">
        <v>476</v>
      </c>
      <c r="I1028" s="36" t="s">
        <v>1</v>
      </c>
      <c r="J1028" s="36"/>
      <c r="K1028" s="36" t="str">
        <f t="shared" ca="1" si="16"/>
        <v>E278AFDC-7971-0C24-D832-04DAB2066A8A</v>
      </c>
      <c r="L1028" s="37"/>
      <c r="M1028" s="37" t="s">
        <v>115</v>
      </c>
    </row>
    <row r="1029" spans="1:13" ht="15" customHeight="1" x14ac:dyDescent="0.3">
      <c r="A1029" s="3" t="s">
        <v>485</v>
      </c>
      <c r="B1029" s="4" t="s">
        <v>113</v>
      </c>
      <c r="C1029" s="9" t="s">
        <v>114</v>
      </c>
      <c r="D1029" s="4" t="s">
        <v>458</v>
      </c>
      <c r="E1029" s="4" t="s">
        <v>39</v>
      </c>
      <c r="F1029" s="34" t="s">
        <v>290</v>
      </c>
      <c r="G1029" s="35">
        <v>7.3029119999999991E-3</v>
      </c>
      <c r="H1029" s="3" t="s">
        <v>476</v>
      </c>
      <c r="I1029" s="36" t="s">
        <v>1</v>
      </c>
      <c r="J1029" s="36"/>
      <c r="K1029" s="36" t="str">
        <f t="shared" ca="1" si="16"/>
        <v>EB222063-B4F4-EAA8-7B28-61EEB92D4EF7</v>
      </c>
      <c r="L1029" s="37"/>
      <c r="M1029" s="37" t="s">
        <v>115</v>
      </c>
    </row>
    <row r="1030" spans="1:13" ht="15" customHeight="1" x14ac:dyDescent="0.3">
      <c r="A1030" s="3" t="s">
        <v>485</v>
      </c>
      <c r="B1030" s="4" t="s">
        <v>113</v>
      </c>
      <c r="C1030" s="9" t="s">
        <v>114</v>
      </c>
      <c r="D1030" s="4" t="s">
        <v>458</v>
      </c>
      <c r="E1030" s="4" t="s">
        <v>39</v>
      </c>
      <c r="F1030" s="34" t="s">
        <v>292</v>
      </c>
      <c r="G1030" s="35">
        <v>0.20669999999999999</v>
      </c>
      <c r="H1030" s="3" t="s">
        <v>476</v>
      </c>
      <c r="I1030" s="36" t="s">
        <v>1</v>
      </c>
      <c r="J1030" s="36"/>
      <c r="K1030" s="36" t="str">
        <f t="shared" ca="1" si="16"/>
        <v>68FABC18-ADC4-7362-8CB3-694F4D96502D</v>
      </c>
      <c r="L1030" s="37"/>
      <c r="M1030" s="37" t="s">
        <v>115</v>
      </c>
    </row>
    <row r="1031" spans="1:13" ht="15" customHeight="1" x14ac:dyDescent="0.3">
      <c r="A1031" s="3" t="s">
        <v>485</v>
      </c>
      <c r="B1031" s="4" t="s">
        <v>113</v>
      </c>
      <c r="C1031" s="9" t="s">
        <v>114</v>
      </c>
      <c r="D1031" s="4" t="s">
        <v>458</v>
      </c>
      <c r="E1031" s="4" t="s">
        <v>39</v>
      </c>
      <c r="F1031" s="34" t="s">
        <v>294</v>
      </c>
      <c r="G1031" s="35">
        <v>2.3963940000000003E-2</v>
      </c>
      <c r="H1031" s="3" t="s">
        <v>476</v>
      </c>
      <c r="I1031" s="36" t="s">
        <v>1</v>
      </c>
      <c r="J1031" s="36"/>
      <c r="K1031" s="36" t="str">
        <f t="shared" ca="1" si="16"/>
        <v>C79E756B-2945-22E1-8B24-6C7F41A58327</v>
      </c>
      <c r="L1031" s="37"/>
      <c r="M1031" s="37" t="s">
        <v>115</v>
      </c>
    </row>
    <row r="1032" spans="1:13" ht="15" customHeight="1" x14ac:dyDescent="0.3">
      <c r="A1032" s="3" t="s">
        <v>485</v>
      </c>
      <c r="B1032" s="4" t="s">
        <v>113</v>
      </c>
      <c r="C1032" s="9" t="s">
        <v>114</v>
      </c>
      <c r="D1032" s="4" t="s">
        <v>458</v>
      </c>
      <c r="E1032" s="4" t="s">
        <v>39</v>
      </c>
      <c r="F1032" s="34" t="s">
        <v>296</v>
      </c>
      <c r="G1032" s="35">
        <v>3.5640149999999998E-3</v>
      </c>
      <c r="H1032" s="3" t="s">
        <v>476</v>
      </c>
      <c r="I1032" s="36" t="s">
        <v>1</v>
      </c>
      <c r="J1032" s="36"/>
      <c r="K1032" s="36" t="str">
        <f t="shared" ca="1" si="16"/>
        <v>1880BCAA-E8F8-08D4-30D1-FA0D6FDA6CF2</v>
      </c>
      <c r="L1032" s="37"/>
      <c r="M1032" s="37" t="s">
        <v>115</v>
      </c>
    </row>
    <row r="1033" spans="1:13" ht="15" customHeight="1" x14ac:dyDescent="0.3">
      <c r="A1033" s="3" t="s">
        <v>485</v>
      </c>
      <c r="B1033" s="4" t="s">
        <v>113</v>
      </c>
      <c r="C1033" s="9" t="s">
        <v>114</v>
      </c>
      <c r="D1033" s="4" t="s">
        <v>458</v>
      </c>
      <c r="E1033" s="4" t="s">
        <v>39</v>
      </c>
      <c r="F1033" s="34" t="s">
        <v>298</v>
      </c>
      <c r="G1033" s="35">
        <v>5.6772799999999998E-3</v>
      </c>
      <c r="H1033" s="3" t="s">
        <v>476</v>
      </c>
      <c r="I1033" s="36" t="s">
        <v>1</v>
      </c>
      <c r="J1033" s="36"/>
      <c r="K1033" s="36" t="str">
        <f t="shared" ca="1" si="16"/>
        <v>DF19B4A1-CA2A-DC6D-AC61-D9BEB5CA82FF</v>
      </c>
      <c r="L1033" s="37"/>
      <c r="M1033" s="37" t="s">
        <v>115</v>
      </c>
    </row>
    <row r="1034" spans="1:13" ht="15" customHeight="1" x14ac:dyDescent="0.3">
      <c r="A1034" s="3" t="s">
        <v>485</v>
      </c>
      <c r="B1034" s="4" t="s">
        <v>113</v>
      </c>
      <c r="C1034" s="9" t="s">
        <v>114</v>
      </c>
      <c r="D1034" s="4" t="s">
        <v>458</v>
      </c>
      <c r="E1034" s="4" t="s">
        <v>39</v>
      </c>
      <c r="F1034" s="34" t="s">
        <v>300</v>
      </c>
      <c r="G1034" s="35">
        <v>7.2155160000000008E-3</v>
      </c>
      <c r="H1034" s="3" t="s">
        <v>476</v>
      </c>
      <c r="I1034" s="36" t="s">
        <v>1</v>
      </c>
      <c r="J1034" s="36"/>
      <c r="K1034" s="36" t="str">
        <f t="shared" ca="1" si="16"/>
        <v>3CC744DB-599F-84E7-386F-81A44AE8050D</v>
      </c>
      <c r="L1034" s="37"/>
      <c r="M1034" s="37" t="s">
        <v>115</v>
      </c>
    </row>
    <row r="1035" spans="1:13" ht="15" customHeight="1" x14ac:dyDescent="0.3">
      <c r="A1035" s="3" t="s">
        <v>485</v>
      </c>
      <c r="B1035" s="4" t="s">
        <v>113</v>
      </c>
      <c r="C1035" s="9" t="s">
        <v>114</v>
      </c>
      <c r="D1035" s="4" t="s">
        <v>458</v>
      </c>
      <c r="E1035" s="4" t="s">
        <v>39</v>
      </c>
      <c r="F1035" s="34" t="s">
        <v>302</v>
      </c>
      <c r="G1035" s="35">
        <v>8.8775999999999992E-4</v>
      </c>
      <c r="H1035" s="3" t="s">
        <v>476</v>
      </c>
      <c r="I1035" s="36" t="s">
        <v>1</v>
      </c>
      <c r="J1035" s="36"/>
      <c r="K1035" s="36" t="str">
        <f t="shared" ca="1" si="16"/>
        <v>291E16CF-FD18-86C1-9FA3-582432D8421D</v>
      </c>
      <c r="L1035" s="37"/>
      <c r="M1035" s="37" t="s">
        <v>115</v>
      </c>
    </row>
    <row r="1036" spans="1:13" ht="15" customHeight="1" x14ac:dyDescent="0.3">
      <c r="A1036" s="3" t="s">
        <v>485</v>
      </c>
      <c r="B1036" s="4" t="s">
        <v>113</v>
      </c>
      <c r="C1036" s="9" t="s">
        <v>114</v>
      </c>
      <c r="D1036" s="4" t="s">
        <v>458</v>
      </c>
      <c r="E1036" s="4" t="s">
        <v>39</v>
      </c>
      <c r="F1036" s="34" t="s">
        <v>304</v>
      </c>
      <c r="G1036" s="35">
        <v>1.7125000000000002E-4</v>
      </c>
      <c r="H1036" s="3" t="s">
        <v>476</v>
      </c>
      <c r="I1036" s="36" t="s">
        <v>1</v>
      </c>
      <c r="J1036" s="36"/>
      <c r="K1036" s="36" t="str">
        <f t="shared" ca="1" si="16"/>
        <v>38A1BF1D-D0B7-0C96-7646-90CEDF55E620</v>
      </c>
      <c r="L1036" s="37"/>
      <c r="M1036" s="37" t="s">
        <v>115</v>
      </c>
    </row>
    <row r="1037" spans="1:13" ht="15" customHeight="1" x14ac:dyDescent="0.3">
      <c r="A1037" s="3" t="s">
        <v>485</v>
      </c>
      <c r="B1037" s="4" t="s">
        <v>113</v>
      </c>
      <c r="C1037" s="9" t="s">
        <v>114</v>
      </c>
      <c r="D1037" s="4" t="s">
        <v>458</v>
      </c>
      <c r="E1037" s="4" t="s">
        <v>39</v>
      </c>
      <c r="F1037" s="34" t="s">
        <v>306</v>
      </c>
      <c r="G1037" s="35">
        <v>7.8740625000000005E-5</v>
      </c>
      <c r="H1037" s="3" t="s">
        <v>476</v>
      </c>
      <c r="I1037" s="36" t="s">
        <v>1</v>
      </c>
      <c r="J1037" s="36"/>
      <c r="K1037" s="36" t="str">
        <f t="shared" ca="1" si="16"/>
        <v>A2A4700D-3923-0989-7066-CDCEFEFCBCFF</v>
      </c>
      <c r="L1037" s="37"/>
      <c r="M1037" s="37" t="s">
        <v>115</v>
      </c>
    </row>
    <row r="1038" spans="1:13" ht="15" customHeight="1" x14ac:dyDescent="0.3">
      <c r="A1038" s="3" t="s">
        <v>485</v>
      </c>
      <c r="B1038" s="4" t="s">
        <v>113</v>
      </c>
      <c r="C1038" s="9" t="s">
        <v>114</v>
      </c>
      <c r="D1038" s="4" t="s">
        <v>458</v>
      </c>
      <c r="E1038" s="4" t="s">
        <v>39</v>
      </c>
      <c r="F1038" s="34" t="s">
        <v>308</v>
      </c>
      <c r="G1038" s="35">
        <v>1.1982704999999999E-3</v>
      </c>
      <c r="H1038" s="3" t="s">
        <v>476</v>
      </c>
      <c r="I1038" s="36" t="s">
        <v>1</v>
      </c>
      <c r="J1038" s="36"/>
      <c r="K1038" s="36" t="str">
        <f t="shared" ca="1" si="16"/>
        <v>C509961E-A904-DA62-22DE-F2734F1A5FA0</v>
      </c>
      <c r="L1038" s="37"/>
      <c r="M1038" s="37" t="s">
        <v>115</v>
      </c>
    </row>
    <row r="1039" spans="1:13" ht="15" customHeight="1" x14ac:dyDescent="0.3">
      <c r="A1039" s="3" t="s">
        <v>485</v>
      </c>
      <c r="B1039" s="4" t="s">
        <v>113</v>
      </c>
      <c r="C1039" s="9" t="s">
        <v>114</v>
      </c>
      <c r="D1039" s="4" t="s">
        <v>458</v>
      </c>
      <c r="E1039" s="4" t="s">
        <v>39</v>
      </c>
      <c r="F1039" s="34" t="s">
        <v>310</v>
      </c>
      <c r="G1039" s="35">
        <v>8.5926400000000021E-3</v>
      </c>
      <c r="H1039" s="3" t="s">
        <v>476</v>
      </c>
      <c r="I1039" s="36" t="s">
        <v>1</v>
      </c>
      <c r="J1039" s="36"/>
      <c r="K1039" s="36" t="str">
        <f t="shared" ca="1" si="16"/>
        <v>904E5E5E-8729-B789-218B-1552CEDC2B73</v>
      </c>
      <c r="L1039" s="37"/>
      <c r="M1039" s="37" t="s">
        <v>115</v>
      </c>
    </row>
    <row r="1040" spans="1:13" ht="15" customHeight="1" x14ac:dyDescent="0.3">
      <c r="A1040" s="3" t="s">
        <v>485</v>
      </c>
      <c r="B1040" s="4" t="s">
        <v>113</v>
      </c>
      <c r="C1040" s="9" t="s">
        <v>114</v>
      </c>
      <c r="D1040" s="4" t="s">
        <v>458</v>
      </c>
      <c r="E1040" s="4" t="s">
        <v>39</v>
      </c>
      <c r="F1040" s="34" t="s">
        <v>312</v>
      </c>
      <c r="G1040" s="35">
        <v>3.775744000000001E-2</v>
      </c>
      <c r="H1040" s="3" t="s">
        <v>476</v>
      </c>
      <c r="I1040" s="36" t="s">
        <v>1</v>
      </c>
      <c r="J1040" s="36"/>
      <c r="K1040" s="36" t="str">
        <f t="shared" ca="1" si="16"/>
        <v>FB73C17B-CF00-CE3D-62AB-F87B4CCF91AB</v>
      </c>
      <c r="L1040" s="37"/>
      <c r="M1040" s="37" t="s">
        <v>115</v>
      </c>
    </row>
    <row r="1041" spans="1:13" ht="15" customHeight="1" x14ac:dyDescent="0.3">
      <c r="A1041" s="3" t="s">
        <v>485</v>
      </c>
      <c r="B1041" s="4" t="s">
        <v>113</v>
      </c>
      <c r="C1041" s="9" t="s">
        <v>114</v>
      </c>
      <c r="D1041" s="4" t="s">
        <v>458</v>
      </c>
      <c r="E1041" s="4" t="s">
        <v>39</v>
      </c>
      <c r="F1041" s="34" t="s">
        <v>314</v>
      </c>
      <c r="G1041" s="35">
        <v>5.0542000000000009E-3</v>
      </c>
      <c r="H1041" s="3" t="s">
        <v>476</v>
      </c>
      <c r="I1041" s="36" t="s">
        <v>1</v>
      </c>
      <c r="J1041" s="36"/>
      <c r="K1041" s="36" t="str">
        <f t="shared" ca="1" si="16"/>
        <v>82027DE5-C609-097E-D31C-5E43B9E09489</v>
      </c>
      <c r="L1041" s="37"/>
      <c r="M1041" s="37" t="s">
        <v>115</v>
      </c>
    </row>
    <row r="1042" spans="1:13" ht="15" customHeight="1" x14ac:dyDescent="0.3">
      <c r="A1042" s="3" t="s">
        <v>485</v>
      </c>
      <c r="B1042" s="4" t="s">
        <v>113</v>
      </c>
      <c r="C1042" s="9" t="s">
        <v>114</v>
      </c>
      <c r="D1042" s="4" t="s">
        <v>458</v>
      </c>
      <c r="E1042" s="4" t="s">
        <v>39</v>
      </c>
      <c r="F1042" s="34" t="s">
        <v>316</v>
      </c>
      <c r="G1042" s="35">
        <v>4.9893760000000009E-2</v>
      </c>
      <c r="H1042" s="3" t="s">
        <v>476</v>
      </c>
      <c r="I1042" s="36" t="s">
        <v>1</v>
      </c>
      <c r="J1042" s="36"/>
      <c r="K1042" s="36" t="str">
        <f t="shared" ca="1" si="16"/>
        <v>6F239F03-04BA-5726-A18F-708D0E6A4AAE</v>
      </c>
      <c r="L1042" s="37"/>
      <c r="M1042" s="37" t="s">
        <v>115</v>
      </c>
    </row>
    <row r="1043" spans="1:13" ht="15" customHeight="1" x14ac:dyDescent="0.3">
      <c r="A1043" s="3" t="s">
        <v>485</v>
      </c>
      <c r="B1043" s="4" t="s">
        <v>113</v>
      </c>
      <c r="C1043" s="9" t="s">
        <v>114</v>
      </c>
      <c r="D1043" s="4" t="s">
        <v>458</v>
      </c>
      <c r="E1043" s="4" t="s">
        <v>39</v>
      </c>
      <c r="F1043" s="34" t="s">
        <v>318</v>
      </c>
      <c r="G1043" s="35">
        <v>2.4490620000000008E-2</v>
      </c>
      <c r="H1043" s="3" t="s">
        <v>476</v>
      </c>
      <c r="I1043" s="36" t="s">
        <v>1</v>
      </c>
      <c r="J1043" s="36"/>
      <c r="K1043" s="36" t="str">
        <f t="shared" ca="1" si="16"/>
        <v>CE020867-6B70-FC57-EE5C-DA0C3E6B26D5</v>
      </c>
      <c r="L1043" s="37"/>
      <c r="M1043" s="37" t="s">
        <v>115</v>
      </c>
    </row>
    <row r="1044" spans="1:13" ht="15" customHeight="1" x14ac:dyDescent="0.3">
      <c r="A1044" s="3" t="s">
        <v>485</v>
      </c>
      <c r="B1044" s="4" t="s">
        <v>113</v>
      </c>
      <c r="C1044" s="9" t="s">
        <v>114</v>
      </c>
      <c r="D1044" s="4" t="s">
        <v>458</v>
      </c>
      <c r="E1044" s="4" t="s">
        <v>39</v>
      </c>
      <c r="F1044" s="34" t="s">
        <v>320</v>
      </c>
      <c r="G1044" s="35">
        <v>8.6463300000000007E-3</v>
      </c>
      <c r="H1044" s="3" t="s">
        <v>476</v>
      </c>
      <c r="I1044" s="36" t="s">
        <v>1</v>
      </c>
      <c r="J1044" s="36"/>
      <c r="K1044" s="36" t="str">
        <f t="shared" ca="1" si="16"/>
        <v>180A28F4-B577-6C8F-1870-E1A131CF1FB4</v>
      </c>
      <c r="L1044" s="37"/>
      <c r="M1044" s="37" t="s">
        <v>115</v>
      </c>
    </row>
    <row r="1045" spans="1:13" ht="15" customHeight="1" x14ac:dyDescent="0.3">
      <c r="A1045" s="3" t="s">
        <v>485</v>
      </c>
      <c r="B1045" s="4" t="s">
        <v>113</v>
      </c>
      <c r="C1045" s="9" t="s">
        <v>114</v>
      </c>
      <c r="D1045" s="4" t="s">
        <v>458</v>
      </c>
      <c r="E1045" s="4" t="s">
        <v>39</v>
      </c>
      <c r="F1045" s="34" t="s">
        <v>322</v>
      </c>
      <c r="G1045" s="35">
        <v>4.7915000000000006E-3</v>
      </c>
      <c r="H1045" s="3" t="s">
        <v>476</v>
      </c>
      <c r="I1045" s="36" t="s">
        <v>1</v>
      </c>
      <c r="J1045" s="36"/>
      <c r="K1045" s="36" t="str">
        <f t="shared" ca="1" si="16"/>
        <v>483036DB-3DD8-496E-4609-9114DF7D28FD</v>
      </c>
      <c r="L1045" s="37"/>
      <c r="M1045" s="37" t="s">
        <v>115</v>
      </c>
    </row>
    <row r="1046" spans="1:13" ht="15" customHeight="1" x14ac:dyDescent="0.3">
      <c r="A1046" s="3" t="s">
        <v>485</v>
      </c>
      <c r="B1046" s="4" t="s">
        <v>113</v>
      </c>
      <c r="C1046" s="9" t="s">
        <v>114</v>
      </c>
      <c r="D1046" s="4" t="s">
        <v>458</v>
      </c>
      <c r="E1046" s="4" t="s">
        <v>39</v>
      </c>
      <c r="F1046" s="34" t="s">
        <v>324</v>
      </c>
      <c r="G1046" s="35">
        <v>1.2150000000000001E-2</v>
      </c>
      <c r="H1046" s="3" t="s">
        <v>476</v>
      </c>
      <c r="I1046" s="36" t="s">
        <v>1</v>
      </c>
      <c r="J1046" s="36"/>
      <c r="K1046" s="36" t="str">
        <f t="shared" ca="1" si="16"/>
        <v>130B7A5E-3819-DB9A-24CB-F142A0C0D158</v>
      </c>
      <c r="L1046" s="37"/>
      <c r="M1046" s="37" t="s">
        <v>115</v>
      </c>
    </row>
    <row r="1047" spans="1:13" ht="15" customHeight="1" x14ac:dyDescent="0.3">
      <c r="A1047" s="3" t="s">
        <v>485</v>
      </c>
      <c r="B1047" s="4" t="s">
        <v>113</v>
      </c>
      <c r="C1047" s="9" t="s">
        <v>114</v>
      </c>
      <c r="D1047" s="4" t="s">
        <v>458</v>
      </c>
      <c r="E1047" s="4" t="s">
        <v>39</v>
      </c>
      <c r="F1047" s="34" t="s">
        <v>326</v>
      </c>
      <c r="G1047" s="35">
        <v>5.8127916000000016E-2</v>
      </c>
      <c r="H1047" s="3" t="s">
        <v>476</v>
      </c>
      <c r="I1047" s="36" t="s">
        <v>1</v>
      </c>
      <c r="J1047" s="36"/>
      <c r="K1047" s="36" t="str">
        <f t="shared" ca="1" si="16"/>
        <v>387757D3-376A-B87F-FC07-F1F3A208C257</v>
      </c>
      <c r="L1047" s="37"/>
      <c r="M1047" s="37" t="s">
        <v>115</v>
      </c>
    </row>
    <row r="1048" spans="1:13" ht="15" customHeight="1" x14ac:dyDescent="0.3">
      <c r="A1048" s="3" t="s">
        <v>485</v>
      </c>
      <c r="B1048" s="4" t="s">
        <v>113</v>
      </c>
      <c r="C1048" s="9" t="s">
        <v>114</v>
      </c>
      <c r="D1048" s="4" t="s">
        <v>458</v>
      </c>
      <c r="E1048" s="4" t="s">
        <v>39</v>
      </c>
      <c r="F1048" s="34" t="s">
        <v>328</v>
      </c>
      <c r="G1048" s="35">
        <v>5.3433600000000001E-3</v>
      </c>
      <c r="H1048" s="3" t="s">
        <v>476</v>
      </c>
      <c r="I1048" s="36" t="s">
        <v>1</v>
      </c>
      <c r="J1048" s="36"/>
      <c r="K1048" s="36" t="str">
        <f t="shared" ca="1" si="16"/>
        <v>2C318703-CA9C-235B-DBA6-6D71BE4780B6</v>
      </c>
      <c r="L1048" s="37"/>
      <c r="M1048" s="37" t="s">
        <v>115</v>
      </c>
    </row>
    <row r="1049" spans="1:13" ht="15" customHeight="1" x14ac:dyDescent="0.3">
      <c r="A1049" s="3" t="s">
        <v>485</v>
      </c>
      <c r="B1049" s="4" t="s">
        <v>113</v>
      </c>
      <c r="C1049" s="9" t="s">
        <v>114</v>
      </c>
      <c r="D1049" s="4" t="s">
        <v>458</v>
      </c>
      <c r="E1049" s="4" t="s">
        <v>39</v>
      </c>
      <c r="F1049" s="34" t="s">
        <v>330</v>
      </c>
      <c r="G1049" s="35">
        <v>1.9505920000000003E-2</v>
      </c>
      <c r="H1049" s="3" t="s">
        <v>476</v>
      </c>
      <c r="I1049" s="36" t="s">
        <v>1</v>
      </c>
      <c r="J1049" s="36"/>
      <c r="K1049" s="36" t="str">
        <f t="shared" ca="1" si="16"/>
        <v>8D2AE5A0-7A7E-7D5F-902C-E23F2FD32DFC</v>
      </c>
      <c r="L1049" s="37"/>
      <c r="M1049" s="37" t="s">
        <v>115</v>
      </c>
    </row>
    <row r="1050" spans="1:13" ht="15" customHeight="1" x14ac:dyDescent="0.3">
      <c r="A1050" s="3" t="s">
        <v>485</v>
      </c>
      <c r="B1050" s="4" t="s">
        <v>113</v>
      </c>
      <c r="C1050" s="9" t="s">
        <v>114</v>
      </c>
      <c r="D1050" s="4" t="s">
        <v>458</v>
      </c>
      <c r="E1050" s="4" t="s">
        <v>39</v>
      </c>
      <c r="F1050" s="34" t="s">
        <v>332</v>
      </c>
      <c r="G1050" s="35">
        <v>2.849E-3</v>
      </c>
      <c r="H1050" s="3" t="s">
        <v>476</v>
      </c>
      <c r="I1050" s="36" t="s">
        <v>1</v>
      </c>
      <c r="J1050" s="36"/>
      <c r="K1050" s="36" t="str">
        <f t="shared" ca="1" si="16"/>
        <v>EDCCAACA-72DF-D2C8-10B6-57223313E0D6</v>
      </c>
      <c r="L1050" s="37"/>
      <c r="M1050" s="37" t="s">
        <v>115</v>
      </c>
    </row>
    <row r="1051" spans="1:13" ht="15" customHeight="1" x14ac:dyDescent="0.3">
      <c r="A1051" s="3" t="s">
        <v>485</v>
      </c>
      <c r="B1051" s="4" t="s">
        <v>113</v>
      </c>
      <c r="C1051" s="9" t="s">
        <v>114</v>
      </c>
      <c r="D1051" s="4" t="s">
        <v>458</v>
      </c>
      <c r="E1051" s="4" t="s">
        <v>39</v>
      </c>
      <c r="F1051" s="34" t="s">
        <v>334</v>
      </c>
      <c r="G1051" s="35">
        <v>2.5775680000000006E-2</v>
      </c>
      <c r="H1051" s="3" t="s">
        <v>476</v>
      </c>
      <c r="I1051" s="36" t="s">
        <v>1</v>
      </c>
      <c r="J1051" s="36"/>
      <c r="K1051" s="36" t="str">
        <f t="shared" ca="1" si="16"/>
        <v>B675A53F-55D7-924F-B0E0-C1B96635E050</v>
      </c>
      <c r="L1051" s="37"/>
      <c r="M1051" s="37" t="s">
        <v>115</v>
      </c>
    </row>
    <row r="1052" spans="1:13" ht="15" customHeight="1" x14ac:dyDescent="0.3">
      <c r="A1052" s="3" t="s">
        <v>485</v>
      </c>
      <c r="B1052" s="4" t="s">
        <v>113</v>
      </c>
      <c r="C1052" s="9" t="s">
        <v>114</v>
      </c>
      <c r="D1052" s="4" t="s">
        <v>458</v>
      </c>
      <c r="E1052" s="4" t="s">
        <v>39</v>
      </c>
      <c r="F1052" s="34" t="s">
        <v>336</v>
      </c>
      <c r="G1052" s="35">
        <v>1.7204880000000002E-2</v>
      </c>
      <c r="H1052" s="3" t="s">
        <v>476</v>
      </c>
      <c r="I1052" s="36" t="s">
        <v>1</v>
      </c>
      <c r="J1052" s="36"/>
      <c r="K1052" s="36" t="str">
        <f t="shared" ca="1" si="16"/>
        <v>07964A33-4C5D-CF09-74D2-100D49315B07</v>
      </c>
      <c r="L1052" s="37"/>
      <c r="M1052" s="37" t="s">
        <v>115</v>
      </c>
    </row>
    <row r="1053" spans="1:13" ht="15" customHeight="1" x14ac:dyDescent="0.3">
      <c r="A1053" s="3" t="s">
        <v>485</v>
      </c>
      <c r="B1053" s="4" t="s">
        <v>113</v>
      </c>
      <c r="C1053" s="9" t="s">
        <v>114</v>
      </c>
      <c r="D1053" s="4" t="s">
        <v>458</v>
      </c>
      <c r="E1053" s="4" t="s">
        <v>39</v>
      </c>
      <c r="F1053" s="34" t="s">
        <v>338</v>
      </c>
      <c r="G1053" s="35">
        <v>8.5717170000000013E-3</v>
      </c>
      <c r="H1053" s="3" t="s">
        <v>476</v>
      </c>
      <c r="I1053" s="36" t="s">
        <v>1</v>
      </c>
      <c r="J1053" s="36"/>
      <c r="K1053" s="36" t="str">
        <f t="shared" ca="1" si="16"/>
        <v>2B788E8E-259A-8A31-3F1C-C433FE79CAAC</v>
      </c>
      <c r="L1053" s="37"/>
      <c r="M1053" s="37" t="s">
        <v>115</v>
      </c>
    </row>
    <row r="1054" spans="1:13" ht="15" customHeight="1" x14ac:dyDescent="0.3">
      <c r="A1054" s="3" t="s">
        <v>485</v>
      </c>
      <c r="B1054" s="4" t="s">
        <v>113</v>
      </c>
      <c r="C1054" s="9" t="s">
        <v>114</v>
      </c>
      <c r="D1054" s="4" t="s">
        <v>458</v>
      </c>
      <c r="E1054" s="4" t="s">
        <v>39</v>
      </c>
      <c r="F1054" s="34" t="s">
        <v>340</v>
      </c>
      <c r="G1054" s="35">
        <v>3.3670000000000002E-3</v>
      </c>
      <c r="H1054" s="3" t="s">
        <v>476</v>
      </c>
      <c r="I1054" s="36" t="s">
        <v>1</v>
      </c>
      <c r="J1054" s="36"/>
      <c r="K1054" s="36" t="str">
        <f t="shared" ca="1" si="16"/>
        <v>F9638EA3-042B-2E89-D40F-E0C3D50FCE84</v>
      </c>
      <c r="L1054" s="37"/>
      <c r="M1054" s="37" t="s">
        <v>115</v>
      </c>
    </row>
    <row r="1055" spans="1:13" ht="15" customHeight="1" x14ac:dyDescent="0.3">
      <c r="A1055" s="3" t="s">
        <v>485</v>
      </c>
      <c r="B1055" s="4" t="s">
        <v>113</v>
      </c>
      <c r="C1055" s="9" t="s">
        <v>114</v>
      </c>
      <c r="D1055" s="4" t="s">
        <v>458</v>
      </c>
      <c r="E1055" s="4" t="s">
        <v>39</v>
      </c>
      <c r="F1055" s="34" t="s">
        <v>342</v>
      </c>
      <c r="G1055" s="35">
        <v>8.5199999999999981E-3</v>
      </c>
      <c r="H1055" s="3" t="s">
        <v>476</v>
      </c>
      <c r="I1055" s="36" t="s">
        <v>1</v>
      </c>
      <c r="J1055" s="36"/>
      <c r="K1055" s="36" t="str">
        <f t="shared" ca="1" si="16"/>
        <v>51F18BF9-AB19-12EA-5A8C-23071C3A3497</v>
      </c>
      <c r="L1055" s="37"/>
      <c r="M1055" s="37" t="s">
        <v>115</v>
      </c>
    </row>
    <row r="1056" spans="1:13" ht="15" customHeight="1" x14ac:dyDescent="0.3">
      <c r="A1056" s="3" t="s">
        <v>485</v>
      </c>
      <c r="B1056" s="4" t="s">
        <v>113</v>
      </c>
      <c r="C1056" s="9" t="s">
        <v>114</v>
      </c>
      <c r="D1056" s="4" t="s">
        <v>458</v>
      </c>
      <c r="E1056" s="4" t="s">
        <v>39</v>
      </c>
      <c r="F1056" s="34" t="s">
        <v>344</v>
      </c>
      <c r="G1056" s="35">
        <v>3.0029538000000005E-2</v>
      </c>
      <c r="H1056" s="3" t="s">
        <v>476</v>
      </c>
      <c r="I1056" s="36" t="s">
        <v>1</v>
      </c>
      <c r="J1056" s="36"/>
      <c r="K1056" s="36" t="str">
        <f t="shared" ca="1" si="16"/>
        <v>C76C899F-4039-274E-C970-516488571768</v>
      </c>
      <c r="L1056" s="37"/>
      <c r="M1056" s="37" t="s">
        <v>115</v>
      </c>
    </row>
    <row r="1057" spans="1:13" ht="15" customHeight="1" x14ac:dyDescent="0.3">
      <c r="A1057" s="3" t="s">
        <v>485</v>
      </c>
      <c r="B1057" s="4" t="s">
        <v>113</v>
      </c>
      <c r="C1057" s="9" t="s">
        <v>114</v>
      </c>
      <c r="D1057" s="4" t="s">
        <v>458</v>
      </c>
      <c r="E1057" s="4" t="s">
        <v>39</v>
      </c>
      <c r="F1057" s="34" t="s">
        <v>346</v>
      </c>
      <c r="G1057" s="35">
        <v>2.7189600000000003E-3</v>
      </c>
      <c r="H1057" s="3" t="s">
        <v>476</v>
      </c>
      <c r="I1057" s="36" t="s">
        <v>1</v>
      </c>
      <c r="J1057" s="36"/>
      <c r="K1057" s="36" t="str">
        <f t="shared" ca="1" si="16"/>
        <v>DABB4280-9087-9BC3-D789-54EA09B5839D</v>
      </c>
      <c r="L1057" s="37"/>
      <c r="M1057" s="37" t="s">
        <v>115</v>
      </c>
    </row>
    <row r="1058" spans="1:13" ht="15" customHeight="1" x14ac:dyDescent="0.3">
      <c r="A1058" s="3" t="s">
        <v>485</v>
      </c>
      <c r="B1058" s="4" t="s">
        <v>113</v>
      </c>
      <c r="C1058" s="9" t="s">
        <v>114</v>
      </c>
      <c r="D1058" s="4" t="s">
        <v>458</v>
      </c>
      <c r="E1058" s="4" t="s">
        <v>39</v>
      </c>
      <c r="F1058" s="34" t="s">
        <v>348</v>
      </c>
      <c r="G1058" s="35">
        <v>4.0305600000000004E-2</v>
      </c>
      <c r="H1058" s="3" t="s">
        <v>476</v>
      </c>
      <c r="I1058" s="36" t="s">
        <v>1</v>
      </c>
      <c r="J1058" s="36"/>
      <c r="K1058" s="36" t="str">
        <f t="shared" ca="1" si="16"/>
        <v>17BE5DFD-B44D-1D72-D95E-1C6FE9242181</v>
      </c>
      <c r="L1058" s="37"/>
      <c r="M1058" s="37" t="s">
        <v>115</v>
      </c>
    </row>
    <row r="1059" spans="1:13" ht="15" customHeight="1" x14ac:dyDescent="0.3">
      <c r="A1059" s="3" t="s">
        <v>485</v>
      </c>
      <c r="B1059" s="4" t="s">
        <v>113</v>
      </c>
      <c r="C1059" s="9" t="s">
        <v>114</v>
      </c>
      <c r="D1059" s="4" t="s">
        <v>458</v>
      </c>
      <c r="E1059" s="4" t="s">
        <v>39</v>
      </c>
      <c r="F1059" s="34" t="s">
        <v>350</v>
      </c>
      <c r="G1059" s="35">
        <v>1.12224E-2</v>
      </c>
      <c r="H1059" s="3" t="s">
        <v>476</v>
      </c>
      <c r="I1059" s="36" t="s">
        <v>1</v>
      </c>
      <c r="J1059" s="36"/>
      <c r="K1059" s="36" t="str">
        <f t="shared" ca="1" si="16"/>
        <v>88ED3399-EC1C-0F03-3D36-1EF0ED6A8568</v>
      </c>
      <c r="L1059" s="37"/>
      <c r="M1059" s="37" t="s">
        <v>115</v>
      </c>
    </row>
    <row r="1060" spans="1:13" ht="15" customHeight="1" x14ac:dyDescent="0.3">
      <c r="A1060" s="3" t="s">
        <v>485</v>
      </c>
      <c r="B1060" s="4" t="s">
        <v>113</v>
      </c>
      <c r="C1060" s="9" t="s">
        <v>114</v>
      </c>
      <c r="D1060" s="4" t="s">
        <v>458</v>
      </c>
      <c r="E1060" s="4" t="s">
        <v>39</v>
      </c>
      <c r="F1060" s="34" t="s">
        <v>352</v>
      </c>
      <c r="G1060" s="35">
        <v>3.5335000000000002E-3</v>
      </c>
      <c r="H1060" s="3" t="s">
        <v>476</v>
      </c>
      <c r="I1060" s="36" t="s">
        <v>1</v>
      </c>
      <c r="J1060" s="36"/>
      <c r="K1060" s="36" t="str">
        <f t="shared" ca="1" si="16"/>
        <v>D7529514-10C5-0154-8A43-401CCBCBCC51</v>
      </c>
      <c r="L1060" s="37"/>
      <c r="M1060" s="37" t="s">
        <v>115</v>
      </c>
    </row>
    <row r="1061" spans="1:13" ht="15" customHeight="1" x14ac:dyDescent="0.3">
      <c r="A1061" s="3" t="s">
        <v>485</v>
      </c>
      <c r="B1061" s="4" t="s">
        <v>113</v>
      </c>
      <c r="C1061" s="9" t="s">
        <v>114</v>
      </c>
      <c r="D1061" s="4" t="s">
        <v>458</v>
      </c>
      <c r="E1061" s="4" t="s">
        <v>39</v>
      </c>
      <c r="F1061" s="34" t="s">
        <v>354</v>
      </c>
      <c r="G1061" s="35">
        <v>2.7681920000000006E-2</v>
      </c>
      <c r="H1061" s="3" t="s">
        <v>476</v>
      </c>
      <c r="I1061" s="36" t="s">
        <v>1</v>
      </c>
      <c r="J1061" s="36"/>
      <c r="K1061" s="36" t="str">
        <f t="shared" ca="1" si="16"/>
        <v>0A01C4EE-8AF0-F38B-5677-AFEBE4A1C02A</v>
      </c>
      <c r="L1061" s="37"/>
      <c r="M1061" s="37" t="s">
        <v>115</v>
      </c>
    </row>
    <row r="1062" spans="1:13" ht="15" customHeight="1" x14ac:dyDescent="0.3">
      <c r="A1062" s="3" t="s">
        <v>485</v>
      </c>
      <c r="B1062" s="4" t="s">
        <v>113</v>
      </c>
      <c r="C1062" s="9" t="s">
        <v>114</v>
      </c>
      <c r="D1062" s="4" t="s">
        <v>458</v>
      </c>
      <c r="E1062" s="4" t="s">
        <v>39</v>
      </c>
      <c r="F1062" s="34" t="s">
        <v>356</v>
      </c>
      <c r="G1062" s="35">
        <v>2.1945000000000003E-2</v>
      </c>
      <c r="H1062" s="3" t="s">
        <v>476</v>
      </c>
      <c r="I1062" s="36" t="s">
        <v>1</v>
      </c>
      <c r="J1062" s="36"/>
      <c r="K1062" s="36" t="str">
        <f t="shared" ca="1" si="16"/>
        <v>E72F50D7-47D8-A960-D2F7-D6E90342A90F</v>
      </c>
      <c r="L1062" s="37"/>
      <c r="M1062" s="37" t="s">
        <v>115</v>
      </c>
    </row>
    <row r="1063" spans="1:13" ht="15" customHeight="1" x14ac:dyDescent="0.3">
      <c r="A1063" s="3" t="s">
        <v>485</v>
      </c>
      <c r="B1063" s="4" t="s">
        <v>113</v>
      </c>
      <c r="C1063" s="9" t="s">
        <v>114</v>
      </c>
      <c r="D1063" s="4" t="s">
        <v>458</v>
      </c>
      <c r="E1063" s="4" t="s">
        <v>39</v>
      </c>
      <c r="F1063" s="34" t="s">
        <v>358</v>
      </c>
      <c r="G1063" s="35">
        <v>1.092861E-2</v>
      </c>
      <c r="H1063" s="3" t="s">
        <v>476</v>
      </c>
      <c r="I1063" s="36" t="s">
        <v>1</v>
      </c>
      <c r="J1063" s="36"/>
      <c r="K1063" s="36" t="str">
        <f t="shared" ca="1" si="16"/>
        <v>5AD953ED-8EF8-D27A-7AD4-45805F256DA9</v>
      </c>
      <c r="L1063" s="37"/>
      <c r="M1063" s="37" t="s">
        <v>115</v>
      </c>
    </row>
    <row r="1064" spans="1:13" ht="15" customHeight="1" x14ac:dyDescent="0.3">
      <c r="A1064" s="3" t="s">
        <v>485</v>
      </c>
      <c r="B1064" s="4" t="s">
        <v>113</v>
      </c>
      <c r="C1064" s="9" t="s">
        <v>114</v>
      </c>
      <c r="D1064" s="4" t="s">
        <v>458</v>
      </c>
      <c r="E1064" s="4" t="s">
        <v>39</v>
      </c>
      <c r="F1064" s="34" t="s">
        <v>360</v>
      </c>
      <c r="G1064" s="35">
        <v>4.310500000000001E-3</v>
      </c>
      <c r="H1064" s="3" t="s">
        <v>476</v>
      </c>
      <c r="I1064" s="36" t="s">
        <v>1</v>
      </c>
      <c r="J1064" s="36"/>
      <c r="K1064" s="36" t="str">
        <f t="shared" ca="1" si="16"/>
        <v>3567B80D-497C-2E2F-4411-964409719ABD</v>
      </c>
      <c r="L1064" s="37"/>
      <c r="M1064" s="37" t="s">
        <v>115</v>
      </c>
    </row>
    <row r="1065" spans="1:13" ht="15" customHeight="1" x14ac:dyDescent="0.3">
      <c r="A1065" s="3" t="s">
        <v>485</v>
      </c>
      <c r="B1065" s="4" t="s">
        <v>113</v>
      </c>
      <c r="C1065" s="9" t="s">
        <v>114</v>
      </c>
      <c r="D1065" s="4" t="s">
        <v>458</v>
      </c>
      <c r="E1065" s="4" t="s">
        <v>39</v>
      </c>
      <c r="F1065" s="34" t="s">
        <v>362</v>
      </c>
      <c r="G1065" s="35">
        <v>1.3650000000000001E-2</v>
      </c>
      <c r="H1065" s="3" t="s">
        <v>476</v>
      </c>
      <c r="I1065" s="36" t="s">
        <v>1</v>
      </c>
      <c r="J1065" s="36"/>
      <c r="K1065" s="36" t="str">
        <f t="shared" ca="1" si="16"/>
        <v>B62ACA38-4F42-571B-8B8E-F30DE8F6C24B</v>
      </c>
      <c r="L1065" s="37"/>
      <c r="M1065" s="37" t="s">
        <v>115</v>
      </c>
    </row>
    <row r="1066" spans="1:13" ht="15" customHeight="1" x14ac:dyDescent="0.3">
      <c r="A1066" s="3" t="s">
        <v>485</v>
      </c>
      <c r="B1066" s="4" t="s">
        <v>113</v>
      </c>
      <c r="C1066" s="9" t="s">
        <v>114</v>
      </c>
      <c r="D1066" s="4" t="s">
        <v>458</v>
      </c>
      <c r="E1066" s="4" t="s">
        <v>39</v>
      </c>
      <c r="F1066" s="34" t="s">
        <v>364</v>
      </c>
      <c r="G1066" s="35">
        <v>3.2250371999999999E-2</v>
      </c>
      <c r="H1066" s="3" t="s">
        <v>476</v>
      </c>
      <c r="I1066" s="36" t="s">
        <v>1</v>
      </c>
      <c r="J1066" s="36"/>
      <c r="K1066" s="36" t="str">
        <f t="shared" ca="1" si="16"/>
        <v>D9AF297F-E90B-B876-1FBD-4B0CB852F649</v>
      </c>
      <c r="L1066" s="37"/>
      <c r="M1066" s="37" t="s">
        <v>115</v>
      </c>
    </row>
    <row r="1067" spans="1:13" ht="15" customHeight="1" x14ac:dyDescent="0.3">
      <c r="A1067" s="3" t="s">
        <v>485</v>
      </c>
      <c r="B1067" s="4" t="s">
        <v>113</v>
      </c>
      <c r="C1067" s="9" t="s">
        <v>114</v>
      </c>
      <c r="D1067" s="4" t="s">
        <v>458</v>
      </c>
      <c r="E1067" s="4" t="s">
        <v>39</v>
      </c>
      <c r="F1067" s="34" t="s">
        <v>366</v>
      </c>
      <c r="G1067" s="35">
        <v>2.7187199999999996E-3</v>
      </c>
      <c r="H1067" s="3" t="s">
        <v>476</v>
      </c>
      <c r="I1067" s="36" t="s">
        <v>1</v>
      </c>
      <c r="J1067" s="36"/>
      <c r="K1067" s="36" t="str">
        <f t="shared" ca="1" si="16"/>
        <v>60185420-C34B-36CD-3D6B-9E4F458F6F57</v>
      </c>
      <c r="L1067" s="37"/>
      <c r="M1067" s="37" t="s">
        <v>115</v>
      </c>
    </row>
    <row r="1068" spans="1:13" ht="15" customHeight="1" x14ac:dyDescent="0.3">
      <c r="A1068" s="3" t="s">
        <v>485</v>
      </c>
      <c r="B1068" s="4" t="s">
        <v>113</v>
      </c>
      <c r="C1068" s="9" t="s">
        <v>114</v>
      </c>
      <c r="D1068" s="4" t="s">
        <v>458</v>
      </c>
      <c r="E1068" s="4" t="s">
        <v>39</v>
      </c>
      <c r="F1068" s="34" t="s">
        <v>368</v>
      </c>
      <c r="G1068" s="35">
        <v>1.1470000000000002E-3</v>
      </c>
      <c r="H1068" s="3" t="s">
        <v>476</v>
      </c>
      <c r="I1068" s="36" t="s">
        <v>1</v>
      </c>
      <c r="J1068" s="36"/>
      <c r="K1068" s="36" t="str">
        <f t="shared" ca="1" si="16"/>
        <v>CEDACD2A-8AAF-7051-9B5F-CDA3E83F8631</v>
      </c>
      <c r="L1068" s="37"/>
      <c r="M1068" s="37" t="s">
        <v>115</v>
      </c>
    </row>
    <row r="1069" spans="1:13" ht="15" customHeight="1" x14ac:dyDescent="0.3">
      <c r="A1069" s="3" t="s">
        <v>485</v>
      </c>
      <c r="B1069" s="4" t="s">
        <v>113</v>
      </c>
      <c r="C1069" s="9" t="s">
        <v>114</v>
      </c>
      <c r="D1069" s="4" t="s">
        <v>458</v>
      </c>
      <c r="E1069" s="4" t="s">
        <v>39</v>
      </c>
      <c r="F1069" s="34" t="s">
        <v>370</v>
      </c>
      <c r="G1069" s="35">
        <v>2.5409999999999999E-3</v>
      </c>
      <c r="H1069" s="3" t="s">
        <v>476</v>
      </c>
      <c r="I1069" s="36" t="s">
        <v>1</v>
      </c>
      <c r="J1069" s="36"/>
      <c r="K1069" s="36" t="str">
        <f t="shared" ca="1" si="16"/>
        <v>039C87AB-591D-3384-7868-9FA349EB3969</v>
      </c>
      <c r="L1069" s="37"/>
      <c r="M1069" s="37" t="s">
        <v>115</v>
      </c>
    </row>
    <row r="1070" spans="1:13" ht="15" customHeight="1" x14ac:dyDescent="0.3">
      <c r="A1070" s="3" t="s">
        <v>485</v>
      </c>
      <c r="B1070" s="4" t="s">
        <v>113</v>
      </c>
      <c r="C1070" s="9" t="s">
        <v>114</v>
      </c>
      <c r="D1070" s="4" t="s">
        <v>458</v>
      </c>
      <c r="E1070" s="4" t="s">
        <v>39</v>
      </c>
      <c r="F1070" s="34" t="s">
        <v>372</v>
      </c>
      <c r="G1070" s="35">
        <v>1.5422400000000001E-2</v>
      </c>
      <c r="H1070" s="3" t="s">
        <v>476</v>
      </c>
      <c r="I1070" s="36" t="s">
        <v>1</v>
      </c>
      <c r="J1070" s="36"/>
      <c r="K1070" s="36" t="str">
        <f t="shared" ca="1" si="16"/>
        <v>B55ED2ED-E56F-33F2-8FCF-5E7B5DE6A759</v>
      </c>
      <c r="L1070" s="37"/>
      <c r="M1070" s="37" t="s">
        <v>115</v>
      </c>
    </row>
    <row r="1071" spans="1:13" ht="15" customHeight="1" x14ac:dyDescent="0.3">
      <c r="A1071" s="3" t="s">
        <v>485</v>
      </c>
      <c r="B1071" s="4" t="s">
        <v>113</v>
      </c>
      <c r="C1071" s="9" t="s">
        <v>114</v>
      </c>
      <c r="D1071" s="4" t="s">
        <v>458</v>
      </c>
      <c r="E1071" s="4" t="s">
        <v>39</v>
      </c>
      <c r="F1071" s="34" t="s">
        <v>250</v>
      </c>
      <c r="G1071" s="35">
        <v>0.12091161599999999</v>
      </c>
      <c r="H1071" s="3" t="s">
        <v>476</v>
      </c>
      <c r="I1071" s="36" t="s">
        <v>1</v>
      </c>
      <c r="J1071" s="36"/>
      <c r="K1071" s="36" t="str">
        <f t="shared" ca="1" si="16"/>
        <v>F73598FC-41A0-E009-38E4-DFABF0ED5405</v>
      </c>
      <c r="L1071" s="37"/>
      <c r="M1071" s="37" t="s">
        <v>115</v>
      </c>
    </row>
    <row r="1072" spans="1:13" ht="15" customHeight="1" x14ac:dyDescent="0.3">
      <c r="A1072" s="3" t="s">
        <v>485</v>
      </c>
      <c r="B1072" s="4" t="s">
        <v>113</v>
      </c>
      <c r="C1072" s="9" t="s">
        <v>114</v>
      </c>
      <c r="D1072" s="4" t="s">
        <v>458</v>
      </c>
      <c r="E1072" s="4" t="s">
        <v>39</v>
      </c>
      <c r="F1072" s="34" t="s">
        <v>375</v>
      </c>
      <c r="G1072" s="35">
        <v>1.7674070400000002E-2</v>
      </c>
      <c r="H1072" s="3" t="s">
        <v>476</v>
      </c>
      <c r="I1072" s="36" t="s">
        <v>1</v>
      </c>
      <c r="J1072" s="36"/>
      <c r="K1072" s="36" t="str">
        <f t="shared" ca="1" si="16"/>
        <v>381A0F83-2473-796D-181E-C69C7DEA61B3</v>
      </c>
      <c r="L1072" s="37"/>
      <c r="M1072" s="37" t="s">
        <v>115</v>
      </c>
    </row>
    <row r="1073" spans="1:13" ht="15" customHeight="1" x14ac:dyDescent="0.3">
      <c r="A1073" s="3" t="s">
        <v>486</v>
      </c>
      <c r="B1073" s="4" t="s">
        <v>113</v>
      </c>
      <c r="C1073" s="9" t="s">
        <v>114</v>
      </c>
      <c r="D1073" s="4" t="s">
        <v>458</v>
      </c>
      <c r="E1073" s="4" t="s">
        <v>39</v>
      </c>
      <c r="F1073" s="34" t="s">
        <v>251</v>
      </c>
      <c r="G1073" s="35">
        <v>0</v>
      </c>
      <c r="H1073" s="3" t="s">
        <v>466</v>
      </c>
      <c r="I1073" s="36" t="s">
        <v>1</v>
      </c>
      <c r="J1073" s="36" t="s">
        <v>467</v>
      </c>
      <c r="K1073" s="36" t="str">
        <f t="shared" ca="1" si="16"/>
        <v>0D222C84-576C-9CF4-7A59-A96E49F8CEA1</v>
      </c>
      <c r="L1073" s="37"/>
      <c r="M1073" s="37" t="s">
        <v>115</v>
      </c>
    </row>
    <row r="1074" spans="1:13" ht="15" customHeight="1" x14ac:dyDescent="0.3">
      <c r="A1074" s="3" t="s">
        <v>486</v>
      </c>
      <c r="B1074" s="4" t="s">
        <v>113</v>
      </c>
      <c r="C1074" s="9" t="s">
        <v>114</v>
      </c>
      <c r="D1074" s="4" t="s">
        <v>458</v>
      </c>
      <c r="E1074" s="4" t="s">
        <v>39</v>
      </c>
      <c r="F1074" s="34" t="s">
        <v>254</v>
      </c>
      <c r="G1074" s="35">
        <v>0</v>
      </c>
      <c r="H1074" s="3" t="s">
        <v>466</v>
      </c>
      <c r="I1074" s="36" t="s">
        <v>1</v>
      </c>
      <c r="J1074" s="36" t="s">
        <v>467</v>
      </c>
      <c r="K1074" s="36" t="str">
        <f t="shared" ca="1" si="16"/>
        <v>9D581508-2991-BEB5-EF82-EC7B815DAAFA</v>
      </c>
      <c r="L1074" s="37"/>
      <c r="M1074" s="37" t="s">
        <v>115</v>
      </c>
    </row>
    <row r="1075" spans="1:13" ht="15" customHeight="1" x14ac:dyDescent="0.3">
      <c r="A1075" s="3" t="s">
        <v>486</v>
      </c>
      <c r="B1075" s="4" t="s">
        <v>113</v>
      </c>
      <c r="C1075" s="9" t="s">
        <v>114</v>
      </c>
      <c r="D1075" s="4" t="s">
        <v>458</v>
      </c>
      <c r="E1075" s="4" t="s">
        <v>39</v>
      </c>
      <c r="F1075" s="34" t="s">
        <v>256</v>
      </c>
      <c r="G1075" s="35">
        <v>0</v>
      </c>
      <c r="H1075" s="3" t="s">
        <v>466</v>
      </c>
      <c r="I1075" s="36" t="s">
        <v>1</v>
      </c>
      <c r="J1075" s="36" t="s">
        <v>467</v>
      </c>
      <c r="K1075" s="36" t="str">
        <f t="shared" ca="1" si="16"/>
        <v>EC2FBC8B-6219-C705-6105-D4AB024AC363</v>
      </c>
      <c r="L1075" s="37"/>
      <c r="M1075" s="37" t="s">
        <v>115</v>
      </c>
    </row>
    <row r="1076" spans="1:13" ht="15" customHeight="1" x14ac:dyDescent="0.3">
      <c r="A1076" s="3" t="s">
        <v>486</v>
      </c>
      <c r="B1076" s="4" t="s">
        <v>113</v>
      </c>
      <c r="C1076" s="9" t="s">
        <v>114</v>
      </c>
      <c r="D1076" s="4" t="s">
        <v>458</v>
      </c>
      <c r="E1076" s="4" t="s">
        <v>39</v>
      </c>
      <c r="F1076" s="34" t="s">
        <v>258</v>
      </c>
      <c r="G1076" s="35">
        <v>0</v>
      </c>
      <c r="H1076" s="3" t="s">
        <v>466</v>
      </c>
      <c r="I1076" s="36" t="s">
        <v>1</v>
      </c>
      <c r="J1076" s="36" t="s">
        <v>467</v>
      </c>
      <c r="K1076" s="36" t="str">
        <f t="shared" ca="1" si="16"/>
        <v>0B107179-E252-6A42-1AC4-DF32E94068B2</v>
      </c>
      <c r="L1076" s="37"/>
      <c r="M1076" s="37" t="s">
        <v>115</v>
      </c>
    </row>
    <row r="1077" spans="1:13" ht="15" customHeight="1" x14ac:dyDescent="0.3">
      <c r="A1077" s="3" t="s">
        <v>486</v>
      </c>
      <c r="B1077" s="4" t="s">
        <v>113</v>
      </c>
      <c r="C1077" s="9" t="s">
        <v>114</v>
      </c>
      <c r="D1077" s="4" t="s">
        <v>458</v>
      </c>
      <c r="E1077" s="4" t="s">
        <v>39</v>
      </c>
      <c r="F1077" s="34" t="s">
        <v>260</v>
      </c>
      <c r="G1077" s="35">
        <v>0</v>
      </c>
      <c r="H1077" s="3" t="s">
        <v>466</v>
      </c>
      <c r="I1077" s="36" t="s">
        <v>1</v>
      </c>
      <c r="J1077" s="36" t="s">
        <v>467</v>
      </c>
      <c r="K1077" s="36" t="str">
        <f t="shared" ca="1" si="16"/>
        <v>C237BB5C-CA12-3DEA-AD58-F2BDDB7C751A</v>
      </c>
      <c r="L1077" s="37"/>
      <c r="M1077" s="37" t="s">
        <v>115</v>
      </c>
    </row>
    <row r="1078" spans="1:13" ht="15" customHeight="1" x14ac:dyDescent="0.3">
      <c r="A1078" s="3" t="s">
        <v>486</v>
      </c>
      <c r="B1078" s="4" t="s">
        <v>113</v>
      </c>
      <c r="C1078" s="9" t="s">
        <v>114</v>
      </c>
      <c r="D1078" s="4" t="s">
        <v>458</v>
      </c>
      <c r="E1078" s="4" t="s">
        <v>39</v>
      </c>
      <c r="F1078" s="34" t="s">
        <v>262</v>
      </c>
      <c r="G1078" s="35">
        <v>0</v>
      </c>
      <c r="H1078" s="3" t="s">
        <v>466</v>
      </c>
      <c r="I1078" s="36" t="s">
        <v>1</v>
      </c>
      <c r="J1078" s="36" t="s">
        <v>467</v>
      </c>
      <c r="K1078" s="36" t="str">
        <f t="shared" ca="1" si="16"/>
        <v>521DE2EE-AFB8-950F-B1B7-1BBE1E92AEED</v>
      </c>
      <c r="L1078" s="37"/>
      <c r="M1078" s="37" t="s">
        <v>115</v>
      </c>
    </row>
    <row r="1079" spans="1:13" ht="15" customHeight="1" x14ac:dyDescent="0.3">
      <c r="A1079" s="3" t="s">
        <v>486</v>
      </c>
      <c r="B1079" s="4" t="s">
        <v>113</v>
      </c>
      <c r="C1079" s="9" t="s">
        <v>114</v>
      </c>
      <c r="D1079" s="4" t="s">
        <v>458</v>
      </c>
      <c r="E1079" s="4" t="s">
        <v>39</v>
      </c>
      <c r="F1079" s="34" t="s">
        <v>264</v>
      </c>
      <c r="G1079" s="35">
        <v>0</v>
      </c>
      <c r="H1079" s="3" t="s">
        <v>466</v>
      </c>
      <c r="I1079" s="36" t="s">
        <v>1</v>
      </c>
      <c r="J1079" s="36" t="s">
        <v>467</v>
      </c>
      <c r="K1079" s="36" t="str">
        <f t="shared" ca="1" si="16"/>
        <v>1380CA05-4D36-1370-AEF3-93FB54DC2078</v>
      </c>
      <c r="L1079" s="37"/>
      <c r="M1079" s="37" t="s">
        <v>115</v>
      </c>
    </row>
    <row r="1080" spans="1:13" ht="15" customHeight="1" x14ac:dyDescent="0.3">
      <c r="A1080" s="3" t="s">
        <v>486</v>
      </c>
      <c r="B1080" s="4" t="s">
        <v>113</v>
      </c>
      <c r="C1080" s="9" t="s">
        <v>114</v>
      </c>
      <c r="D1080" s="4" t="s">
        <v>458</v>
      </c>
      <c r="E1080" s="4" t="s">
        <v>39</v>
      </c>
      <c r="F1080" s="34" t="s">
        <v>266</v>
      </c>
      <c r="G1080" s="35">
        <v>0</v>
      </c>
      <c r="H1080" s="3" t="s">
        <v>466</v>
      </c>
      <c r="I1080" s="36" t="s">
        <v>1</v>
      </c>
      <c r="J1080" s="36" t="s">
        <v>467</v>
      </c>
      <c r="K1080" s="36" t="str">
        <f t="shared" ca="1" si="16"/>
        <v>A0DD2EB0-5511-1076-897B-2BF7C7A9A8B1</v>
      </c>
      <c r="L1080" s="37"/>
      <c r="M1080" s="37" t="s">
        <v>115</v>
      </c>
    </row>
    <row r="1081" spans="1:13" ht="15" customHeight="1" x14ac:dyDescent="0.3">
      <c r="A1081" s="3" t="s">
        <v>486</v>
      </c>
      <c r="B1081" s="4" t="s">
        <v>113</v>
      </c>
      <c r="C1081" s="9" t="s">
        <v>114</v>
      </c>
      <c r="D1081" s="4" t="s">
        <v>458</v>
      </c>
      <c r="E1081" s="4" t="s">
        <v>39</v>
      </c>
      <c r="F1081" s="34" t="s">
        <v>268</v>
      </c>
      <c r="G1081" s="35">
        <v>0</v>
      </c>
      <c r="H1081" s="3" t="s">
        <v>466</v>
      </c>
      <c r="I1081" s="36" t="s">
        <v>1</v>
      </c>
      <c r="J1081" s="36" t="s">
        <v>467</v>
      </c>
      <c r="K1081" s="36" t="str">
        <f t="shared" ca="1" si="16"/>
        <v>BEEDD5AF-D75B-82F3-EAB2-29574B3D1E41</v>
      </c>
      <c r="L1081" s="37"/>
      <c r="M1081" s="37" t="s">
        <v>115</v>
      </c>
    </row>
    <row r="1082" spans="1:13" ht="15" customHeight="1" x14ac:dyDescent="0.3">
      <c r="A1082" s="3" t="s">
        <v>486</v>
      </c>
      <c r="B1082" s="4" t="s">
        <v>113</v>
      </c>
      <c r="C1082" s="9" t="s">
        <v>114</v>
      </c>
      <c r="D1082" s="4" t="s">
        <v>458</v>
      </c>
      <c r="E1082" s="4" t="s">
        <v>39</v>
      </c>
      <c r="F1082" s="34" t="s">
        <v>270</v>
      </c>
      <c r="G1082" s="35">
        <v>0</v>
      </c>
      <c r="H1082" s="3" t="s">
        <v>466</v>
      </c>
      <c r="I1082" s="36" t="s">
        <v>1</v>
      </c>
      <c r="J1082" s="36" t="s">
        <v>467</v>
      </c>
      <c r="K1082" s="36" t="str">
        <f t="shared" ca="1" si="16"/>
        <v>48E6BEE9-4CB3-412B-7667-525014145DAC</v>
      </c>
      <c r="L1082" s="37"/>
      <c r="M1082" s="37" t="s">
        <v>115</v>
      </c>
    </row>
    <row r="1083" spans="1:13" ht="15" customHeight="1" x14ac:dyDescent="0.3">
      <c r="A1083" s="3" t="s">
        <v>486</v>
      </c>
      <c r="B1083" s="4" t="s">
        <v>113</v>
      </c>
      <c r="C1083" s="9" t="s">
        <v>114</v>
      </c>
      <c r="D1083" s="4" t="s">
        <v>458</v>
      </c>
      <c r="E1083" s="4" t="s">
        <v>39</v>
      </c>
      <c r="F1083" s="34" t="s">
        <v>272</v>
      </c>
      <c r="G1083" s="35">
        <v>0</v>
      </c>
      <c r="H1083" s="3" t="s">
        <v>466</v>
      </c>
      <c r="I1083" s="36" t="s">
        <v>1</v>
      </c>
      <c r="J1083" s="36" t="s">
        <v>467</v>
      </c>
      <c r="K1083" s="36" t="str">
        <f t="shared" ca="1" si="16"/>
        <v>12BEF592-D875-9D1D-4A42-26E211A472B0</v>
      </c>
      <c r="L1083" s="37"/>
      <c r="M1083" s="37" t="s">
        <v>115</v>
      </c>
    </row>
    <row r="1084" spans="1:13" ht="15" customHeight="1" x14ac:dyDescent="0.3">
      <c r="A1084" s="3" t="s">
        <v>486</v>
      </c>
      <c r="B1084" s="4" t="s">
        <v>113</v>
      </c>
      <c r="C1084" s="9" t="s">
        <v>114</v>
      </c>
      <c r="D1084" s="4" t="s">
        <v>458</v>
      </c>
      <c r="E1084" s="4" t="s">
        <v>39</v>
      </c>
      <c r="F1084" s="34" t="s">
        <v>274</v>
      </c>
      <c r="G1084" s="35">
        <v>0</v>
      </c>
      <c r="H1084" s="3" t="s">
        <v>466</v>
      </c>
      <c r="I1084" s="36" t="s">
        <v>1</v>
      </c>
      <c r="J1084" s="36" t="s">
        <v>467</v>
      </c>
      <c r="K1084" s="36" t="str">
        <f t="shared" ca="1" si="16"/>
        <v>B73B6281-EA3D-D0F3-C3A2-F287F06A4B55</v>
      </c>
      <c r="L1084" s="37"/>
      <c r="M1084" s="37" t="s">
        <v>115</v>
      </c>
    </row>
    <row r="1085" spans="1:13" ht="15" customHeight="1" x14ac:dyDescent="0.3">
      <c r="A1085" s="3" t="s">
        <v>486</v>
      </c>
      <c r="B1085" s="4" t="s">
        <v>113</v>
      </c>
      <c r="C1085" s="9" t="s">
        <v>114</v>
      </c>
      <c r="D1085" s="4" t="s">
        <v>458</v>
      </c>
      <c r="E1085" s="4" t="s">
        <v>39</v>
      </c>
      <c r="F1085" s="34" t="s">
        <v>276</v>
      </c>
      <c r="G1085" s="35">
        <v>0</v>
      </c>
      <c r="H1085" s="3" t="s">
        <v>466</v>
      </c>
      <c r="I1085" s="36" t="s">
        <v>1</v>
      </c>
      <c r="J1085" s="36" t="s">
        <v>467</v>
      </c>
      <c r="K1085" s="36" t="str">
        <f t="shared" ca="1" si="16"/>
        <v>053A8CE3-9380-F3C5-4B13-E2BE4AB88AFF</v>
      </c>
      <c r="L1085" s="37"/>
      <c r="M1085" s="37" t="s">
        <v>115</v>
      </c>
    </row>
    <row r="1086" spans="1:13" ht="15" customHeight="1" x14ac:dyDescent="0.3">
      <c r="A1086" s="3" t="s">
        <v>486</v>
      </c>
      <c r="B1086" s="4" t="s">
        <v>113</v>
      </c>
      <c r="C1086" s="9" t="s">
        <v>114</v>
      </c>
      <c r="D1086" s="4" t="s">
        <v>458</v>
      </c>
      <c r="E1086" s="4" t="s">
        <v>39</v>
      </c>
      <c r="F1086" s="34" t="s">
        <v>278</v>
      </c>
      <c r="G1086" s="35">
        <v>0</v>
      </c>
      <c r="H1086" s="3" t="s">
        <v>466</v>
      </c>
      <c r="I1086" s="36" t="s">
        <v>1</v>
      </c>
      <c r="J1086" s="36" t="s">
        <v>467</v>
      </c>
      <c r="K1086" s="36" t="str">
        <f t="shared" ca="1" si="16"/>
        <v>AA3D8EF8-33D6-2770-B0BC-FAD15CEB9934</v>
      </c>
      <c r="L1086" s="37"/>
      <c r="M1086" s="37" t="s">
        <v>115</v>
      </c>
    </row>
    <row r="1087" spans="1:13" ht="15" customHeight="1" x14ac:dyDescent="0.3">
      <c r="A1087" s="3" t="s">
        <v>486</v>
      </c>
      <c r="B1087" s="4" t="s">
        <v>113</v>
      </c>
      <c r="C1087" s="9" t="s">
        <v>114</v>
      </c>
      <c r="D1087" s="4" t="s">
        <v>458</v>
      </c>
      <c r="E1087" s="4" t="s">
        <v>39</v>
      </c>
      <c r="F1087" s="34" t="s">
        <v>280</v>
      </c>
      <c r="G1087" s="35">
        <v>0</v>
      </c>
      <c r="H1087" s="3" t="s">
        <v>466</v>
      </c>
      <c r="I1087" s="36" t="s">
        <v>1</v>
      </c>
      <c r="J1087" s="36" t="s">
        <v>467</v>
      </c>
      <c r="K1087" s="36" t="str">
        <f t="shared" ca="1" si="16"/>
        <v>24FB208A-7800-6847-28B5-0677993CED7C</v>
      </c>
      <c r="L1087" s="37"/>
      <c r="M1087" s="37" t="s">
        <v>115</v>
      </c>
    </row>
    <row r="1088" spans="1:13" ht="15" customHeight="1" x14ac:dyDescent="0.3">
      <c r="A1088" s="3" t="s">
        <v>486</v>
      </c>
      <c r="B1088" s="4" t="s">
        <v>113</v>
      </c>
      <c r="C1088" s="9" t="s">
        <v>114</v>
      </c>
      <c r="D1088" s="4" t="s">
        <v>458</v>
      </c>
      <c r="E1088" s="4" t="s">
        <v>39</v>
      </c>
      <c r="F1088" s="34" t="s">
        <v>282</v>
      </c>
      <c r="G1088" s="35">
        <v>0</v>
      </c>
      <c r="H1088" s="3" t="s">
        <v>466</v>
      </c>
      <c r="I1088" s="36" t="s">
        <v>1</v>
      </c>
      <c r="J1088" s="36" t="s">
        <v>467</v>
      </c>
      <c r="K1088" s="36" t="str">
        <f t="shared" ca="1" si="16"/>
        <v>0B56A591-E38A-0914-1C59-192015A5A1EF</v>
      </c>
      <c r="L1088" s="37"/>
      <c r="M1088" s="37" t="s">
        <v>115</v>
      </c>
    </row>
    <row r="1089" spans="1:13" ht="15" customHeight="1" x14ac:dyDescent="0.3">
      <c r="A1089" s="3" t="s">
        <v>486</v>
      </c>
      <c r="B1089" s="4" t="s">
        <v>113</v>
      </c>
      <c r="C1089" s="9" t="s">
        <v>114</v>
      </c>
      <c r="D1089" s="4" t="s">
        <v>458</v>
      </c>
      <c r="E1089" s="4" t="s">
        <v>39</v>
      </c>
      <c r="F1089" s="34" t="s">
        <v>284</v>
      </c>
      <c r="G1089" s="35">
        <v>0</v>
      </c>
      <c r="H1089" s="3" t="s">
        <v>466</v>
      </c>
      <c r="I1089" s="36" t="s">
        <v>1</v>
      </c>
      <c r="J1089" s="36" t="s">
        <v>467</v>
      </c>
      <c r="K1089" s="36" t="str">
        <f t="shared" ca="1" si="16"/>
        <v>2470B2C8-5F08-D286-9D0C-5E0D01C8CC99</v>
      </c>
      <c r="L1089" s="37"/>
      <c r="M1089" s="37" t="s">
        <v>115</v>
      </c>
    </row>
    <row r="1090" spans="1:13" ht="15" customHeight="1" x14ac:dyDescent="0.3">
      <c r="A1090" s="3" t="s">
        <v>486</v>
      </c>
      <c r="B1090" s="4" t="s">
        <v>113</v>
      </c>
      <c r="C1090" s="9" t="s">
        <v>114</v>
      </c>
      <c r="D1090" s="4" t="s">
        <v>458</v>
      </c>
      <c r="E1090" s="4" t="s">
        <v>39</v>
      </c>
      <c r="F1090" s="34" t="s">
        <v>286</v>
      </c>
      <c r="G1090" s="35">
        <v>0</v>
      </c>
      <c r="H1090" s="3" t="s">
        <v>466</v>
      </c>
      <c r="I1090" s="36" t="s">
        <v>1</v>
      </c>
      <c r="J1090" s="36" t="s">
        <v>467</v>
      </c>
      <c r="K1090" s="36" t="str">
        <f t="shared" ref="K1090:K1153" ca="1" si="17">_GuidQuasiHexGenerator</f>
        <v>A5ABA2D9-2746-B118-6BF7-5B906010C34A</v>
      </c>
      <c r="L1090" s="37"/>
      <c r="M1090" s="37" t="s">
        <v>115</v>
      </c>
    </row>
    <row r="1091" spans="1:13" ht="15" customHeight="1" x14ac:dyDescent="0.3">
      <c r="A1091" s="3" t="s">
        <v>486</v>
      </c>
      <c r="B1091" s="4" t="s">
        <v>113</v>
      </c>
      <c r="C1091" s="9" t="s">
        <v>114</v>
      </c>
      <c r="D1091" s="4" t="s">
        <v>458</v>
      </c>
      <c r="E1091" s="4" t="s">
        <v>39</v>
      </c>
      <c r="F1091" s="34" t="s">
        <v>288</v>
      </c>
      <c r="G1091" s="35">
        <v>0</v>
      </c>
      <c r="H1091" s="3" t="s">
        <v>466</v>
      </c>
      <c r="I1091" s="36" t="s">
        <v>1</v>
      </c>
      <c r="J1091" s="36" t="s">
        <v>467</v>
      </c>
      <c r="K1091" s="36" t="str">
        <f t="shared" ca="1" si="17"/>
        <v>E81451D5-E9CA-6E74-A391-86DFBE200FE8</v>
      </c>
      <c r="L1091" s="37"/>
      <c r="M1091" s="37" t="s">
        <v>115</v>
      </c>
    </row>
    <row r="1092" spans="1:13" ht="15" customHeight="1" x14ac:dyDescent="0.3">
      <c r="A1092" s="3" t="s">
        <v>486</v>
      </c>
      <c r="B1092" s="4" t="s">
        <v>113</v>
      </c>
      <c r="C1092" s="9" t="s">
        <v>114</v>
      </c>
      <c r="D1092" s="4" t="s">
        <v>458</v>
      </c>
      <c r="E1092" s="4" t="s">
        <v>39</v>
      </c>
      <c r="F1092" s="34" t="s">
        <v>290</v>
      </c>
      <c r="G1092" s="35">
        <v>0</v>
      </c>
      <c r="H1092" s="3" t="s">
        <v>466</v>
      </c>
      <c r="I1092" s="36" t="s">
        <v>1</v>
      </c>
      <c r="J1092" s="36" t="s">
        <v>467</v>
      </c>
      <c r="K1092" s="36" t="str">
        <f t="shared" ca="1" si="17"/>
        <v>777EF672-D064-4252-BC67-E3795C9A30EE</v>
      </c>
      <c r="L1092" s="37"/>
      <c r="M1092" s="37" t="s">
        <v>115</v>
      </c>
    </row>
    <row r="1093" spans="1:13" ht="15" customHeight="1" x14ac:dyDescent="0.3">
      <c r="A1093" s="3" t="s">
        <v>486</v>
      </c>
      <c r="B1093" s="4" t="s">
        <v>113</v>
      </c>
      <c r="C1093" s="9" t="s">
        <v>114</v>
      </c>
      <c r="D1093" s="4" t="s">
        <v>458</v>
      </c>
      <c r="E1093" s="4" t="s">
        <v>39</v>
      </c>
      <c r="F1093" s="34" t="s">
        <v>292</v>
      </c>
      <c r="G1093" s="35">
        <v>0</v>
      </c>
      <c r="H1093" s="3" t="s">
        <v>466</v>
      </c>
      <c r="I1093" s="36" t="s">
        <v>1</v>
      </c>
      <c r="J1093" s="36" t="s">
        <v>467</v>
      </c>
      <c r="K1093" s="36" t="str">
        <f t="shared" ca="1" si="17"/>
        <v>62CF00FD-0955-BE12-D7AC-204A60786A33</v>
      </c>
      <c r="L1093" s="37"/>
      <c r="M1093" s="37" t="s">
        <v>115</v>
      </c>
    </row>
    <row r="1094" spans="1:13" ht="15" customHeight="1" x14ac:dyDescent="0.3">
      <c r="A1094" s="3" t="s">
        <v>486</v>
      </c>
      <c r="B1094" s="4" t="s">
        <v>113</v>
      </c>
      <c r="C1094" s="9" t="s">
        <v>114</v>
      </c>
      <c r="D1094" s="4" t="s">
        <v>458</v>
      </c>
      <c r="E1094" s="4" t="s">
        <v>39</v>
      </c>
      <c r="F1094" s="34" t="s">
        <v>294</v>
      </c>
      <c r="G1094" s="35">
        <v>0</v>
      </c>
      <c r="H1094" s="3" t="s">
        <v>466</v>
      </c>
      <c r="I1094" s="36" t="s">
        <v>1</v>
      </c>
      <c r="J1094" s="36" t="s">
        <v>467</v>
      </c>
      <c r="K1094" s="36" t="str">
        <f t="shared" ca="1" si="17"/>
        <v>508F8745-B622-4597-B12A-396EAB566A27</v>
      </c>
      <c r="L1094" s="37"/>
      <c r="M1094" s="37" t="s">
        <v>115</v>
      </c>
    </row>
    <row r="1095" spans="1:13" ht="15" customHeight="1" x14ac:dyDescent="0.3">
      <c r="A1095" s="3" t="s">
        <v>486</v>
      </c>
      <c r="B1095" s="4" t="s">
        <v>113</v>
      </c>
      <c r="C1095" s="9" t="s">
        <v>114</v>
      </c>
      <c r="D1095" s="4" t="s">
        <v>458</v>
      </c>
      <c r="E1095" s="4" t="s">
        <v>39</v>
      </c>
      <c r="F1095" s="34" t="s">
        <v>296</v>
      </c>
      <c r="G1095" s="35">
        <v>0</v>
      </c>
      <c r="H1095" s="3" t="s">
        <v>466</v>
      </c>
      <c r="I1095" s="36" t="s">
        <v>1</v>
      </c>
      <c r="J1095" s="36" t="s">
        <v>467</v>
      </c>
      <c r="K1095" s="36" t="str">
        <f t="shared" ca="1" si="17"/>
        <v>C82548ED-3F76-F6C8-F796-2853C0A159C6</v>
      </c>
      <c r="L1095" s="37"/>
      <c r="M1095" s="37" t="s">
        <v>115</v>
      </c>
    </row>
    <row r="1096" spans="1:13" ht="15" customHeight="1" x14ac:dyDescent="0.3">
      <c r="A1096" s="3" t="s">
        <v>486</v>
      </c>
      <c r="B1096" s="4" t="s">
        <v>113</v>
      </c>
      <c r="C1096" s="9" t="s">
        <v>114</v>
      </c>
      <c r="D1096" s="4" t="s">
        <v>458</v>
      </c>
      <c r="E1096" s="4" t="s">
        <v>39</v>
      </c>
      <c r="F1096" s="34" t="s">
        <v>298</v>
      </c>
      <c r="G1096" s="35">
        <v>0</v>
      </c>
      <c r="H1096" s="3" t="s">
        <v>466</v>
      </c>
      <c r="I1096" s="36" t="s">
        <v>1</v>
      </c>
      <c r="J1096" s="36" t="s">
        <v>467</v>
      </c>
      <c r="K1096" s="36" t="str">
        <f t="shared" ca="1" si="17"/>
        <v>C2BC7EE9-7E6F-7A98-9B6A-2BA8FF1C2681</v>
      </c>
      <c r="L1096" s="37"/>
      <c r="M1096" s="37" t="s">
        <v>115</v>
      </c>
    </row>
    <row r="1097" spans="1:13" ht="15" customHeight="1" x14ac:dyDescent="0.3">
      <c r="A1097" s="3" t="s">
        <v>486</v>
      </c>
      <c r="B1097" s="4" t="s">
        <v>113</v>
      </c>
      <c r="C1097" s="9" t="s">
        <v>114</v>
      </c>
      <c r="D1097" s="4" t="s">
        <v>458</v>
      </c>
      <c r="E1097" s="4" t="s">
        <v>39</v>
      </c>
      <c r="F1097" s="34" t="s">
        <v>300</v>
      </c>
      <c r="G1097" s="35">
        <v>0</v>
      </c>
      <c r="H1097" s="3" t="s">
        <v>466</v>
      </c>
      <c r="I1097" s="36" t="s">
        <v>1</v>
      </c>
      <c r="J1097" s="36" t="s">
        <v>467</v>
      </c>
      <c r="K1097" s="36" t="str">
        <f t="shared" ca="1" si="17"/>
        <v>332A7BE9-43FD-1621-C2B3-8D4BE65435CA</v>
      </c>
      <c r="L1097" s="37"/>
      <c r="M1097" s="37" t="s">
        <v>115</v>
      </c>
    </row>
    <row r="1098" spans="1:13" ht="15" customHeight="1" x14ac:dyDescent="0.3">
      <c r="A1098" s="3" t="s">
        <v>486</v>
      </c>
      <c r="B1098" s="4" t="s">
        <v>113</v>
      </c>
      <c r="C1098" s="9" t="s">
        <v>114</v>
      </c>
      <c r="D1098" s="4" t="s">
        <v>458</v>
      </c>
      <c r="E1098" s="4" t="s">
        <v>39</v>
      </c>
      <c r="F1098" s="34" t="s">
        <v>302</v>
      </c>
      <c r="G1098" s="35">
        <v>0</v>
      </c>
      <c r="H1098" s="3" t="s">
        <v>466</v>
      </c>
      <c r="I1098" s="36" t="s">
        <v>1</v>
      </c>
      <c r="J1098" s="36" t="s">
        <v>467</v>
      </c>
      <c r="K1098" s="36" t="str">
        <f t="shared" ca="1" si="17"/>
        <v>D4ACEA0F-5550-7064-67E3-1789B15D1233</v>
      </c>
      <c r="L1098" s="37"/>
      <c r="M1098" s="37" t="s">
        <v>115</v>
      </c>
    </row>
    <row r="1099" spans="1:13" ht="15" customHeight="1" x14ac:dyDescent="0.3">
      <c r="A1099" s="3" t="s">
        <v>486</v>
      </c>
      <c r="B1099" s="4" t="s">
        <v>113</v>
      </c>
      <c r="C1099" s="9" t="s">
        <v>114</v>
      </c>
      <c r="D1099" s="4" t="s">
        <v>458</v>
      </c>
      <c r="E1099" s="4" t="s">
        <v>39</v>
      </c>
      <c r="F1099" s="34" t="s">
        <v>304</v>
      </c>
      <c r="G1099" s="35">
        <v>0</v>
      </c>
      <c r="H1099" s="3" t="s">
        <v>466</v>
      </c>
      <c r="I1099" s="36" t="s">
        <v>1</v>
      </c>
      <c r="J1099" s="36" t="s">
        <v>467</v>
      </c>
      <c r="K1099" s="36" t="str">
        <f t="shared" ca="1" si="17"/>
        <v>0E1EEFB6-8C3A-2633-91A9-2E91A9FD71DD</v>
      </c>
      <c r="L1099" s="37"/>
      <c r="M1099" s="37" t="s">
        <v>115</v>
      </c>
    </row>
    <row r="1100" spans="1:13" ht="15" customHeight="1" x14ac:dyDescent="0.3">
      <c r="A1100" s="3" t="s">
        <v>486</v>
      </c>
      <c r="B1100" s="4" t="s">
        <v>113</v>
      </c>
      <c r="C1100" s="9" t="s">
        <v>114</v>
      </c>
      <c r="D1100" s="4" t="s">
        <v>458</v>
      </c>
      <c r="E1100" s="4" t="s">
        <v>39</v>
      </c>
      <c r="F1100" s="34" t="s">
        <v>306</v>
      </c>
      <c r="G1100" s="35">
        <v>0</v>
      </c>
      <c r="H1100" s="3" t="s">
        <v>466</v>
      </c>
      <c r="I1100" s="36" t="s">
        <v>1</v>
      </c>
      <c r="J1100" s="36" t="s">
        <v>467</v>
      </c>
      <c r="K1100" s="36" t="str">
        <f t="shared" ca="1" si="17"/>
        <v>72583953-FE56-529E-F78C-EE908CBE697E</v>
      </c>
      <c r="L1100" s="37"/>
      <c r="M1100" s="37" t="s">
        <v>115</v>
      </c>
    </row>
    <row r="1101" spans="1:13" ht="15" customHeight="1" x14ac:dyDescent="0.3">
      <c r="A1101" s="3" t="s">
        <v>486</v>
      </c>
      <c r="B1101" s="4" t="s">
        <v>113</v>
      </c>
      <c r="C1101" s="9" t="s">
        <v>114</v>
      </c>
      <c r="D1101" s="4" t="s">
        <v>458</v>
      </c>
      <c r="E1101" s="4" t="s">
        <v>39</v>
      </c>
      <c r="F1101" s="34" t="s">
        <v>308</v>
      </c>
      <c r="G1101" s="35">
        <v>0</v>
      </c>
      <c r="H1101" s="3" t="s">
        <v>466</v>
      </c>
      <c r="I1101" s="36" t="s">
        <v>1</v>
      </c>
      <c r="J1101" s="36" t="s">
        <v>467</v>
      </c>
      <c r="K1101" s="36" t="str">
        <f t="shared" ca="1" si="17"/>
        <v>23024FA1-414E-E8F2-6485-503EB8801288</v>
      </c>
      <c r="L1101" s="37"/>
      <c r="M1101" s="37" t="s">
        <v>115</v>
      </c>
    </row>
    <row r="1102" spans="1:13" ht="15" customHeight="1" x14ac:dyDescent="0.3">
      <c r="A1102" s="3" t="s">
        <v>486</v>
      </c>
      <c r="B1102" s="4" t="s">
        <v>113</v>
      </c>
      <c r="C1102" s="9" t="s">
        <v>114</v>
      </c>
      <c r="D1102" s="4" t="s">
        <v>458</v>
      </c>
      <c r="E1102" s="4" t="s">
        <v>39</v>
      </c>
      <c r="F1102" s="34" t="s">
        <v>310</v>
      </c>
      <c r="G1102" s="35">
        <v>0</v>
      </c>
      <c r="H1102" s="3" t="s">
        <v>466</v>
      </c>
      <c r="I1102" s="36" t="s">
        <v>1</v>
      </c>
      <c r="J1102" s="36" t="s">
        <v>467</v>
      </c>
      <c r="K1102" s="36" t="str">
        <f t="shared" ca="1" si="17"/>
        <v>C73F6953-E184-5AB1-256A-D360359D97D0</v>
      </c>
      <c r="L1102" s="37"/>
      <c r="M1102" s="37" t="s">
        <v>115</v>
      </c>
    </row>
    <row r="1103" spans="1:13" ht="15" customHeight="1" x14ac:dyDescent="0.3">
      <c r="A1103" s="3" t="s">
        <v>486</v>
      </c>
      <c r="B1103" s="4" t="s">
        <v>113</v>
      </c>
      <c r="C1103" s="9" t="s">
        <v>114</v>
      </c>
      <c r="D1103" s="4" t="s">
        <v>458</v>
      </c>
      <c r="E1103" s="4" t="s">
        <v>39</v>
      </c>
      <c r="F1103" s="34" t="s">
        <v>312</v>
      </c>
      <c r="G1103" s="35">
        <v>0</v>
      </c>
      <c r="H1103" s="3" t="s">
        <v>466</v>
      </c>
      <c r="I1103" s="36" t="s">
        <v>1</v>
      </c>
      <c r="J1103" s="36" t="s">
        <v>467</v>
      </c>
      <c r="K1103" s="36" t="str">
        <f t="shared" ca="1" si="17"/>
        <v>09AA7AC8-B193-E051-4A30-454F1982EE10</v>
      </c>
      <c r="L1103" s="37"/>
      <c r="M1103" s="37" t="s">
        <v>115</v>
      </c>
    </row>
    <row r="1104" spans="1:13" ht="15" customHeight="1" x14ac:dyDescent="0.3">
      <c r="A1104" s="3" t="s">
        <v>486</v>
      </c>
      <c r="B1104" s="4" t="s">
        <v>113</v>
      </c>
      <c r="C1104" s="9" t="s">
        <v>114</v>
      </c>
      <c r="D1104" s="4" t="s">
        <v>458</v>
      </c>
      <c r="E1104" s="4" t="s">
        <v>39</v>
      </c>
      <c r="F1104" s="34" t="s">
        <v>314</v>
      </c>
      <c r="G1104" s="35">
        <v>0</v>
      </c>
      <c r="H1104" s="3" t="s">
        <v>466</v>
      </c>
      <c r="I1104" s="36" t="s">
        <v>1</v>
      </c>
      <c r="J1104" s="36" t="s">
        <v>467</v>
      </c>
      <c r="K1104" s="36" t="str">
        <f t="shared" ca="1" si="17"/>
        <v>4E04F39A-2E5A-AB20-F216-FDF5F4820DE3</v>
      </c>
      <c r="L1104" s="37"/>
      <c r="M1104" s="37" t="s">
        <v>115</v>
      </c>
    </row>
    <row r="1105" spans="1:13" ht="15" customHeight="1" x14ac:dyDescent="0.3">
      <c r="A1105" s="3" t="s">
        <v>486</v>
      </c>
      <c r="B1105" s="4" t="s">
        <v>113</v>
      </c>
      <c r="C1105" s="9" t="s">
        <v>114</v>
      </c>
      <c r="D1105" s="4" t="s">
        <v>458</v>
      </c>
      <c r="E1105" s="4" t="s">
        <v>39</v>
      </c>
      <c r="F1105" s="34" t="s">
        <v>316</v>
      </c>
      <c r="G1105" s="35">
        <v>0</v>
      </c>
      <c r="H1105" s="3" t="s">
        <v>466</v>
      </c>
      <c r="I1105" s="36" t="s">
        <v>1</v>
      </c>
      <c r="J1105" s="36" t="s">
        <v>467</v>
      </c>
      <c r="K1105" s="36" t="str">
        <f t="shared" ca="1" si="17"/>
        <v>8685A04B-3872-0758-FC20-BF6A253FD30D</v>
      </c>
      <c r="L1105" s="37"/>
      <c r="M1105" s="37" t="s">
        <v>115</v>
      </c>
    </row>
    <row r="1106" spans="1:13" ht="15" customHeight="1" x14ac:dyDescent="0.3">
      <c r="A1106" s="3" t="s">
        <v>486</v>
      </c>
      <c r="B1106" s="4" t="s">
        <v>113</v>
      </c>
      <c r="C1106" s="9" t="s">
        <v>114</v>
      </c>
      <c r="D1106" s="4" t="s">
        <v>458</v>
      </c>
      <c r="E1106" s="4" t="s">
        <v>39</v>
      </c>
      <c r="F1106" s="34" t="s">
        <v>318</v>
      </c>
      <c r="G1106" s="35">
        <v>0</v>
      </c>
      <c r="H1106" s="3" t="s">
        <v>466</v>
      </c>
      <c r="I1106" s="36" t="s">
        <v>1</v>
      </c>
      <c r="J1106" s="36" t="s">
        <v>467</v>
      </c>
      <c r="K1106" s="36" t="str">
        <f t="shared" ca="1" si="17"/>
        <v>FC1E2566-8BA9-FEF0-8EFC-69C4A89C36B3</v>
      </c>
      <c r="L1106" s="37"/>
      <c r="M1106" s="37" t="s">
        <v>115</v>
      </c>
    </row>
    <row r="1107" spans="1:13" ht="15" customHeight="1" x14ac:dyDescent="0.3">
      <c r="A1107" s="3" t="s">
        <v>486</v>
      </c>
      <c r="B1107" s="4" t="s">
        <v>113</v>
      </c>
      <c r="C1107" s="9" t="s">
        <v>114</v>
      </c>
      <c r="D1107" s="4" t="s">
        <v>458</v>
      </c>
      <c r="E1107" s="4" t="s">
        <v>39</v>
      </c>
      <c r="F1107" s="34" t="s">
        <v>320</v>
      </c>
      <c r="G1107" s="35">
        <v>0</v>
      </c>
      <c r="H1107" s="3" t="s">
        <v>466</v>
      </c>
      <c r="I1107" s="36" t="s">
        <v>1</v>
      </c>
      <c r="J1107" s="36" t="s">
        <v>467</v>
      </c>
      <c r="K1107" s="36" t="str">
        <f t="shared" ca="1" si="17"/>
        <v>F1A2A060-A30F-6249-09A3-FC018B55E334</v>
      </c>
      <c r="L1107" s="37"/>
      <c r="M1107" s="37" t="s">
        <v>115</v>
      </c>
    </row>
    <row r="1108" spans="1:13" ht="15" customHeight="1" x14ac:dyDescent="0.3">
      <c r="A1108" s="3" t="s">
        <v>486</v>
      </c>
      <c r="B1108" s="4" t="s">
        <v>113</v>
      </c>
      <c r="C1108" s="9" t="s">
        <v>114</v>
      </c>
      <c r="D1108" s="4" t="s">
        <v>458</v>
      </c>
      <c r="E1108" s="4" t="s">
        <v>39</v>
      </c>
      <c r="F1108" s="34" t="s">
        <v>322</v>
      </c>
      <c r="G1108" s="35">
        <v>0</v>
      </c>
      <c r="H1108" s="3" t="s">
        <v>466</v>
      </c>
      <c r="I1108" s="36" t="s">
        <v>1</v>
      </c>
      <c r="J1108" s="36" t="s">
        <v>467</v>
      </c>
      <c r="K1108" s="36" t="str">
        <f t="shared" ca="1" si="17"/>
        <v>96594185-D6ED-1FD4-3D25-8ACCDDD6FCE1</v>
      </c>
      <c r="L1108" s="37"/>
      <c r="M1108" s="37" t="s">
        <v>115</v>
      </c>
    </row>
    <row r="1109" spans="1:13" ht="15" customHeight="1" x14ac:dyDescent="0.3">
      <c r="A1109" s="3" t="s">
        <v>486</v>
      </c>
      <c r="B1109" s="4" t="s">
        <v>113</v>
      </c>
      <c r="C1109" s="9" t="s">
        <v>114</v>
      </c>
      <c r="D1109" s="4" t="s">
        <v>458</v>
      </c>
      <c r="E1109" s="4" t="s">
        <v>39</v>
      </c>
      <c r="F1109" s="34" t="s">
        <v>324</v>
      </c>
      <c r="G1109" s="35">
        <v>0</v>
      </c>
      <c r="H1109" s="3" t="s">
        <v>466</v>
      </c>
      <c r="I1109" s="36" t="s">
        <v>1</v>
      </c>
      <c r="J1109" s="36" t="s">
        <v>467</v>
      </c>
      <c r="K1109" s="36" t="str">
        <f t="shared" ca="1" si="17"/>
        <v>4AFC8747-45F0-D94F-7AEA-05E8C1C981DE</v>
      </c>
      <c r="L1109" s="37"/>
      <c r="M1109" s="37" t="s">
        <v>115</v>
      </c>
    </row>
    <row r="1110" spans="1:13" ht="15" customHeight="1" x14ac:dyDescent="0.3">
      <c r="A1110" s="3" t="s">
        <v>486</v>
      </c>
      <c r="B1110" s="4" t="s">
        <v>113</v>
      </c>
      <c r="C1110" s="9" t="s">
        <v>114</v>
      </c>
      <c r="D1110" s="4" t="s">
        <v>458</v>
      </c>
      <c r="E1110" s="4" t="s">
        <v>39</v>
      </c>
      <c r="F1110" s="34" t="s">
        <v>326</v>
      </c>
      <c r="G1110" s="35">
        <v>0</v>
      </c>
      <c r="H1110" s="3" t="s">
        <v>466</v>
      </c>
      <c r="I1110" s="36" t="s">
        <v>1</v>
      </c>
      <c r="J1110" s="36" t="s">
        <v>467</v>
      </c>
      <c r="K1110" s="36" t="str">
        <f t="shared" ca="1" si="17"/>
        <v>31EB1B99-E240-DE20-03DA-3200A0DFEDE9</v>
      </c>
      <c r="L1110" s="37"/>
      <c r="M1110" s="37" t="s">
        <v>115</v>
      </c>
    </row>
    <row r="1111" spans="1:13" ht="15" customHeight="1" x14ac:dyDescent="0.3">
      <c r="A1111" s="3" t="s">
        <v>486</v>
      </c>
      <c r="B1111" s="4" t="s">
        <v>113</v>
      </c>
      <c r="C1111" s="9" t="s">
        <v>114</v>
      </c>
      <c r="D1111" s="4" t="s">
        <v>458</v>
      </c>
      <c r="E1111" s="4" t="s">
        <v>39</v>
      </c>
      <c r="F1111" s="34" t="s">
        <v>328</v>
      </c>
      <c r="G1111" s="35">
        <v>0</v>
      </c>
      <c r="H1111" s="3" t="s">
        <v>466</v>
      </c>
      <c r="I1111" s="36" t="s">
        <v>1</v>
      </c>
      <c r="J1111" s="36" t="s">
        <v>467</v>
      </c>
      <c r="K1111" s="36" t="str">
        <f t="shared" ca="1" si="17"/>
        <v>C5198F9F-3C79-ACDF-E720-4000DE30F53D</v>
      </c>
      <c r="L1111" s="37"/>
      <c r="M1111" s="37" t="s">
        <v>115</v>
      </c>
    </row>
    <row r="1112" spans="1:13" ht="15" customHeight="1" x14ac:dyDescent="0.3">
      <c r="A1112" s="3" t="s">
        <v>486</v>
      </c>
      <c r="B1112" s="4" t="s">
        <v>113</v>
      </c>
      <c r="C1112" s="9" t="s">
        <v>114</v>
      </c>
      <c r="D1112" s="4" t="s">
        <v>458</v>
      </c>
      <c r="E1112" s="4" t="s">
        <v>39</v>
      </c>
      <c r="F1112" s="34" t="s">
        <v>330</v>
      </c>
      <c r="G1112" s="35">
        <v>0</v>
      </c>
      <c r="H1112" s="3" t="s">
        <v>466</v>
      </c>
      <c r="I1112" s="36" t="s">
        <v>1</v>
      </c>
      <c r="J1112" s="36" t="s">
        <v>467</v>
      </c>
      <c r="K1112" s="36" t="str">
        <f t="shared" ca="1" si="17"/>
        <v>B31C651D-DD64-21A9-78E6-2688C0358C5C</v>
      </c>
      <c r="L1112" s="37"/>
      <c r="M1112" s="37" t="s">
        <v>115</v>
      </c>
    </row>
    <row r="1113" spans="1:13" ht="15" customHeight="1" x14ac:dyDescent="0.3">
      <c r="A1113" s="3" t="s">
        <v>486</v>
      </c>
      <c r="B1113" s="4" t="s">
        <v>113</v>
      </c>
      <c r="C1113" s="9" t="s">
        <v>114</v>
      </c>
      <c r="D1113" s="4" t="s">
        <v>458</v>
      </c>
      <c r="E1113" s="4" t="s">
        <v>39</v>
      </c>
      <c r="F1113" s="34" t="s">
        <v>332</v>
      </c>
      <c r="G1113" s="35">
        <v>0</v>
      </c>
      <c r="H1113" s="3" t="s">
        <v>466</v>
      </c>
      <c r="I1113" s="36" t="s">
        <v>1</v>
      </c>
      <c r="J1113" s="36" t="s">
        <v>467</v>
      </c>
      <c r="K1113" s="36" t="str">
        <f t="shared" ca="1" si="17"/>
        <v>40264ADC-0E37-FD2B-03EE-5CB54E55A144</v>
      </c>
      <c r="L1113" s="37"/>
      <c r="M1113" s="37" t="s">
        <v>115</v>
      </c>
    </row>
    <row r="1114" spans="1:13" ht="15" customHeight="1" x14ac:dyDescent="0.3">
      <c r="A1114" s="3" t="s">
        <v>486</v>
      </c>
      <c r="B1114" s="4" t="s">
        <v>113</v>
      </c>
      <c r="C1114" s="9" t="s">
        <v>114</v>
      </c>
      <c r="D1114" s="4" t="s">
        <v>458</v>
      </c>
      <c r="E1114" s="4" t="s">
        <v>39</v>
      </c>
      <c r="F1114" s="34" t="s">
        <v>334</v>
      </c>
      <c r="G1114" s="35">
        <v>0</v>
      </c>
      <c r="H1114" s="3" t="s">
        <v>466</v>
      </c>
      <c r="I1114" s="36" t="s">
        <v>1</v>
      </c>
      <c r="J1114" s="36" t="s">
        <v>467</v>
      </c>
      <c r="K1114" s="36" t="str">
        <f t="shared" ca="1" si="17"/>
        <v>33466042-3430-E2E9-A2A7-68FE11E55599</v>
      </c>
      <c r="L1114" s="37"/>
      <c r="M1114" s="37" t="s">
        <v>115</v>
      </c>
    </row>
    <row r="1115" spans="1:13" ht="15" customHeight="1" x14ac:dyDescent="0.3">
      <c r="A1115" s="3" t="s">
        <v>486</v>
      </c>
      <c r="B1115" s="4" t="s">
        <v>113</v>
      </c>
      <c r="C1115" s="9" t="s">
        <v>114</v>
      </c>
      <c r="D1115" s="4" t="s">
        <v>458</v>
      </c>
      <c r="E1115" s="4" t="s">
        <v>39</v>
      </c>
      <c r="F1115" s="34" t="s">
        <v>336</v>
      </c>
      <c r="G1115" s="35">
        <v>0</v>
      </c>
      <c r="H1115" s="3" t="s">
        <v>466</v>
      </c>
      <c r="I1115" s="36" t="s">
        <v>1</v>
      </c>
      <c r="J1115" s="36" t="s">
        <v>467</v>
      </c>
      <c r="K1115" s="36" t="str">
        <f t="shared" ca="1" si="17"/>
        <v>B4E954A5-9C08-E978-58CF-52D4896CF54D</v>
      </c>
      <c r="L1115" s="37"/>
      <c r="M1115" s="37" t="s">
        <v>115</v>
      </c>
    </row>
    <row r="1116" spans="1:13" ht="15" customHeight="1" x14ac:dyDescent="0.3">
      <c r="A1116" s="3" t="s">
        <v>486</v>
      </c>
      <c r="B1116" s="4" t="s">
        <v>113</v>
      </c>
      <c r="C1116" s="9" t="s">
        <v>114</v>
      </c>
      <c r="D1116" s="4" t="s">
        <v>458</v>
      </c>
      <c r="E1116" s="4" t="s">
        <v>39</v>
      </c>
      <c r="F1116" s="34" t="s">
        <v>338</v>
      </c>
      <c r="G1116" s="35">
        <v>0</v>
      </c>
      <c r="H1116" s="3" t="s">
        <v>466</v>
      </c>
      <c r="I1116" s="36" t="s">
        <v>1</v>
      </c>
      <c r="J1116" s="36" t="s">
        <v>467</v>
      </c>
      <c r="K1116" s="36" t="str">
        <f t="shared" ca="1" si="17"/>
        <v>59706CD8-7AEF-031B-1487-7ABF765FFA02</v>
      </c>
      <c r="L1116" s="37"/>
      <c r="M1116" s="37" t="s">
        <v>115</v>
      </c>
    </row>
    <row r="1117" spans="1:13" ht="15" customHeight="1" x14ac:dyDescent="0.3">
      <c r="A1117" s="3" t="s">
        <v>486</v>
      </c>
      <c r="B1117" s="4" t="s">
        <v>113</v>
      </c>
      <c r="C1117" s="9" t="s">
        <v>114</v>
      </c>
      <c r="D1117" s="4" t="s">
        <v>458</v>
      </c>
      <c r="E1117" s="4" t="s">
        <v>39</v>
      </c>
      <c r="F1117" s="34" t="s">
        <v>340</v>
      </c>
      <c r="G1117" s="35">
        <v>0</v>
      </c>
      <c r="H1117" s="3" t="s">
        <v>466</v>
      </c>
      <c r="I1117" s="36" t="s">
        <v>1</v>
      </c>
      <c r="J1117" s="36" t="s">
        <v>467</v>
      </c>
      <c r="K1117" s="36" t="str">
        <f t="shared" ca="1" si="17"/>
        <v>BF1580CA-898E-E08A-BB84-1A03686CFF86</v>
      </c>
      <c r="L1117" s="37"/>
      <c r="M1117" s="37" t="s">
        <v>115</v>
      </c>
    </row>
    <row r="1118" spans="1:13" ht="15" customHeight="1" x14ac:dyDescent="0.3">
      <c r="A1118" s="3" t="s">
        <v>486</v>
      </c>
      <c r="B1118" s="4" t="s">
        <v>113</v>
      </c>
      <c r="C1118" s="9" t="s">
        <v>114</v>
      </c>
      <c r="D1118" s="4" t="s">
        <v>458</v>
      </c>
      <c r="E1118" s="4" t="s">
        <v>39</v>
      </c>
      <c r="F1118" s="34" t="s">
        <v>342</v>
      </c>
      <c r="G1118" s="35">
        <v>0</v>
      </c>
      <c r="H1118" s="3" t="s">
        <v>466</v>
      </c>
      <c r="I1118" s="36" t="s">
        <v>1</v>
      </c>
      <c r="J1118" s="36" t="s">
        <v>467</v>
      </c>
      <c r="K1118" s="36" t="str">
        <f t="shared" ca="1" si="17"/>
        <v>1293A412-74F1-F3B4-3FE7-4A61027974BF</v>
      </c>
      <c r="L1118" s="37"/>
      <c r="M1118" s="37" t="s">
        <v>115</v>
      </c>
    </row>
    <row r="1119" spans="1:13" ht="15" customHeight="1" x14ac:dyDescent="0.3">
      <c r="A1119" s="3" t="s">
        <v>486</v>
      </c>
      <c r="B1119" s="4" t="s">
        <v>113</v>
      </c>
      <c r="C1119" s="9" t="s">
        <v>114</v>
      </c>
      <c r="D1119" s="4" t="s">
        <v>458</v>
      </c>
      <c r="E1119" s="4" t="s">
        <v>39</v>
      </c>
      <c r="F1119" s="34" t="s">
        <v>344</v>
      </c>
      <c r="G1119" s="35">
        <v>0</v>
      </c>
      <c r="H1119" s="3" t="s">
        <v>466</v>
      </c>
      <c r="I1119" s="36" t="s">
        <v>1</v>
      </c>
      <c r="J1119" s="36" t="s">
        <v>467</v>
      </c>
      <c r="K1119" s="36" t="str">
        <f t="shared" ca="1" si="17"/>
        <v>EFA111C6-B3B7-3C80-905B-5440544D6219</v>
      </c>
      <c r="L1119" s="37"/>
      <c r="M1119" s="37" t="s">
        <v>115</v>
      </c>
    </row>
    <row r="1120" spans="1:13" ht="15" customHeight="1" x14ac:dyDescent="0.3">
      <c r="A1120" s="3" t="s">
        <v>486</v>
      </c>
      <c r="B1120" s="4" t="s">
        <v>113</v>
      </c>
      <c r="C1120" s="9" t="s">
        <v>114</v>
      </c>
      <c r="D1120" s="4" t="s">
        <v>458</v>
      </c>
      <c r="E1120" s="4" t="s">
        <v>39</v>
      </c>
      <c r="F1120" s="34" t="s">
        <v>346</v>
      </c>
      <c r="G1120" s="35">
        <v>0</v>
      </c>
      <c r="H1120" s="3" t="s">
        <v>466</v>
      </c>
      <c r="I1120" s="36" t="s">
        <v>1</v>
      </c>
      <c r="J1120" s="36" t="s">
        <v>467</v>
      </c>
      <c r="K1120" s="36" t="str">
        <f t="shared" ca="1" si="17"/>
        <v>3DD17F11-11BE-C88A-9472-7828AA42C049</v>
      </c>
      <c r="L1120" s="37"/>
      <c r="M1120" s="37" t="s">
        <v>115</v>
      </c>
    </row>
    <row r="1121" spans="1:13" ht="15" customHeight="1" x14ac:dyDescent="0.3">
      <c r="A1121" s="3" t="s">
        <v>486</v>
      </c>
      <c r="B1121" s="4" t="s">
        <v>113</v>
      </c>
      <c r="C1121" s="9" t="s">
        <v>114</v>
      </c>
      <c r="D1121" s="4" t="s">
        <v>458</v>
      </c>
      <c r="E1121" s="4" t="s">
        <v>39</v>
      </c>
      <c r="F1121" s="34" t="s">
        <v>348</v>
      </c>
      <c r="G1121" s="35">
        <v>-46.332000000000001</v>
      </c>
      <c r="H1121" s="3" t="s">
        <v>466</v>
      </c>
      <c r="I1121" s="36" t="s">
        <v>1</v>
      </c>
      <c r="J1121" s="36" t="s">
        <v>467</v>
      </c>
      <c r="K1121" s="36" t="str">
        <f t="shared" ca="1" si="17"/>
        <v>2D34B698-DA71-BE3A-528D-197E378E235D</v>
      </c>
      <c r="L1121" s="37"/>
      <c r="M1121" s="37" t="s">
        <v>115</v>
      </c>
    </row>
    <row r="1122" spans="1:13" ht="15" customHeight="1" x14ac:dyDescent="0.3">
      <c r="A1122" s="3" t="s">
        <v>486</v>
      </c>
      <c r="B1122" s="4" t="s">
        <v>113</v>
      </c>
      <c r="C1122" s="9" t="s">
        <v>114</v>
      </c>
      <c r="D1122" s="4" t="s">
        <v>458</v>
      </c>
      <c r="E1122" s="4" t="s">
        <v>39</v>
      </c>
      <c r="F1122" s="34" t="s">
        <v>350</v>
      </c>
      <c r="G1122" s="35">
        <v>0</v>
      </c>
      <c r="H1122" s="3" t="s">
        <v>466</v>
      </c>
      <c r="I1122" s="36" t="s">
        <v>1</v>
      </c>
      <c r="J1122" s="36" t="s">
        <v>467</v>
      </c>
      <c r="K1122" s="36" t="str">
        <f t="shared" ca="1" si="17"/>
        <v>004AEF04-B6F7-143E-D47B-2F1F570032A3</v>
      </c>
      <c r="L1122" s="37"/>
      <c r="M1122" s="37" t="s">
        <v>115</v>
      </c>
    </row>
    <row r="1123" spans="1:13" ht="15" customHeight="1" x14ac:dyDescent="0.3">
      <c r="A1123" s="3" t="s">
        <v>486</v>
      </c>
      <c r="B1123" s="4" t="s">
        <v>113</v>
      </c>
      <c r="C1123" s="9" t="s">
        <v>114</v>
      </c>
      <c r="D1123" s="4" t="s">
        <v>458</v>
      </c>
      <c r="E1123" s="4" t="s">
        <v>39</v>
      </c>
      <c r="F1123" s="34" t="s">
        <v>352</v>
      </c>
      <c r="G1123" s="35">
        <v>0</v>
      </c>
      <c r="H1123" s="3" t="s">
        <v>466</v>
      </c>
      <c r="I1123" s="36" t="s">
        <v>1</v>
      </c>
      <c r="J1123" s="36" t="s">
        <v>467</v>
      </c>
      <c r="K1123" s="36" t="str">
        <f t="shared" ca="1" si="17"/>
        <v>695FDFD1-D485-BAA6-A79A-9ACBED180E8E</v>
      </c>
      <c r="L1123" s="37"/>
      <c r="M1123" s="37" t="s">
        <v>115</v>
      </c>
    </row>
    <row r="1124" spans="1:13" ht="15" customHeight="1" x14ac:dyDescent="0.3">
      <c r="A1124" s="3" t="s">
        <v>486</v>
      </c>
      <c r="B1124" s="4" t="s">
        <v>113</v>
      </c>
      <c r="C1124" s="9" t="s">
        <v>114</v>
      </c>
      <c r="D1124" s="4" t="s">
        <v>458</v>
      </c>
      <c r="E1124" s="4" t="s">
        <v>39</v>
      </c>
      <c r="F1124" s="34" t="s">
        <v>354</v>
      </c>
      <c r="G1124" s="35">
        <v>0</v>
      </c>
      <c r="H1124" s="3" t="s">
        <v>466</v>
      </c>
      <c r="I1124" s="36" t="s">
        <v>1</v>
      </c>
      <c r="J1124" s="36" t="s">
        <v>467</v>
      </c>
      <c r="K1124" s="36" t="str">
        <f t="shared" ca="1" si="17"/>
        <v>B99FA978-E34B-5017-0CB3-534B17F0C811</v>
      </c>
      <c r="L1124" s="37"/>
      <c r="M1124" s="37" t="s">
        <v>115</v>
      </c>
    </row>
    <row r="1125" spans="1:13" ht="15" customHeight="1" x14ac:dyDescent="0.3">
      <c r="A1125" s="3" t="s">
        <v>486</v>
      </c>
      <c r="B1125" s="4" t="s">
        <v>113</v>
      </c>
      <c r="C1125" s="9" t="s">
        <v>114</v>
      </c>
      <c r="D1125" s="4" t="s">
        <v>458</v>
      </c>
      <c r="E1125" s="4" t="s">
        <v>39</v>
      </c>
      <c r="F1125" s="34" t="s">
        <v>356</v>
      </c>
      <c r="G1125" s="35">
        <v>0</v>
      </c>
      <c r="H1125" s="3" t="s">
        <v>466</v>
      </c>
      <c r="I1125" s="36" t="s">
        <v>1</v>
      </c>
      <c r="J1125" s="36" t="s">
        <v>467</v>
      </c>
      <c r="K1125" s="36" t="str">
        <f t="shared" ca="1" si="17"/>
        <v>D6C7E2B3-AD0B-5BC6-F308-8AF550843847</v>
      </c>
      <c r="L1125" s="37"/>
      <c r="M1125" s="37" t="s">
        <v>115</v>
      </c>
    </row>
    <row r="1126" spans="1:13" ht="15" customHeight="1" x14ac:dyDescent="0.3">
      <c r="A1126" s="3" t="s">
        <v>486</v>
      </c>
      <c r="B1126" s="4" t="s">
        <v>113</v>
      </c>
      <c r="C1126" s="9" t="s">
        <v>114</v>
      </c>
      <c r="D1126" s="4" t="s">
        <v>458</v>
      </c>
      <c r="E1126" s="4" t="s">
        <v>39</v>
      </c>
      <c r="F1126" s="34" t="s">
        <v>358</v>
      </c>
      <c r="G1126" s="35">
        <v>0</v>
      </c>
      <c r="H1126" s="3" t="s">
        <v>466</v>
      </c>
      <c r="I1126" s="36" t="s">
        <v>1</v>
      </c>
      <c r="J1126" s="36" t="s">
        <v>467</v>
      </c>
      <c r="K1126" s="36" t="str">
        <f t="shared" ca="1" si="17"/>
        <v>C90A63FE-BE66-FD7C-5A11-5FA997C145E2</v>
      </c>
      <c r="L1126" s="37"/>
      <c r="M1126" s="37" t="s">
        <v>115</v>
      </c>
    </row>
    <row r="1127" spans="1:13" ht="15" customHeight="1" x14ac:dyDescent="0.3">
      <c r="A1127" s="3" t="s">
        <v>486</v>
      </c>
      <c r="B1127" s="4" t="s">
        <v>113</v>
      </c>
      <c r="C1127" s="9" t="s">
        <v>114</v>
      </c>
      <c r="D1127" s="4" t="s">
        <v>458</v>
      </c>
      <c r="E1127" s="4" t="s">
        <v>39</v>
      </c>
      <c r="F1127" s="34" t="s">
        <v>360</v>
      </c>
      <c r="G1127" s="35">
        <v>0</v>
      </c>
      <c r="H1127" s="3" t="s">
        <v>466</v>
      </c>
      <c r="I1127" s="36" t="s">
        <v>1</v>
      </c>
      <c r="J1127" s="36" t="s">
        <v>467</v>
      </c>
      <c r="K1127" s="36" t="str">
        <f t="shared" ca="1" si="17"/>
        <v>F95DB806-B6AD-CC83-8CDC-162EF0C85F0A</v>
      </c>
      <c r="L1127" s="37"/>
      <c r="M1127" s="37" t="s">
        <v>115</v>
      </c>
    </row>
    <row r="1128" spans="1:13" ht="15" customHeight="1" x14ac:dyDescent="0.3">
      <c r="A1128" s="3" t="s">
        <v>486</v>
      </c>
      <c r="B1128" s="4" t="s">
        <v>113</v>
      </c>
      <c r="C1128" s="9" t="s">
        <v>114</v>
      </c>
      <c r="D1128" s="4" t="s">
        <v>458</v>
      </c>
      <c r="E1128" s="4" t="s">
        <v>39</v>
      </c>
      <c r="F1128" s="34" t="s">
        <v>362</v>
      </c>
      <c r="G1128" s="35">
        <v>0</v>
      </c>
      <c r="H1128" s="3" t="s">
        <v>466</v>
      </c>
      <c r="I1128" s="36" t="s">
        <v>1</v>
      </c>
      <c r="J1128" s="36" t="s">
        <v>467</v>
      </c>
      <c r="K1128" s="36" t="str">
        <f t="shared" ca="1" si="17"/>
        <v>B85853BA-5C15-171E-001E-AAFD99ED5847</v>
      </c>
      <c r="L1128" s="37"/>
      <c r="M1128" s="37" t="s">
        <v>115</v>
      </c>
    </row>
    <row r="1129" spans="1:13" ht="15" customHeight="1" x14ac:dyDescent="0.3">
      <c r="A1129" s="3" t="s">
        <v>486</v>
      </c>
      <c r="B1129" s="4" t="s">
        <v>113</v>
      </c>
      <c r="C1129" s="9" t="s">
        <v>114</v>
      </c>
      <c r="D1129" s="4" t="s">
        <v>458</v>
      </c>
      <c r="E1129" s="4" t="s">
        <v>39</v>
      </c>
      <c r="F1129" s="34" t="s">
        <v>364</v>
      </c>
      <c r="G1129" s="35">
        <v>0</v>
      </c>
      <c r="H1129" s="3" t="s">
        <v>466</v>
      </c>
      <c r="I1129" s="36" t="s">
        <v>1</v>
      </c>
      <c r="J1129" s="36" t="s">
        <v>467</v>
      </c>
      <c r="K1129" s="36" t="str">
        <f t="shared" ca="1" si="17"/>
        <v>5B11C09D-8151-1F65-3C81-C444506C5424</v>
      </c>
      <c r="L1129" s="37"/>
      <c r="M1129" s="37" t="s">
        <v>115</v>
      </c>
    </row>
    <row r="1130" spans="1:13" ht="15" customHeight="1" x14ac:dyDescent="0.3">
      <c r="A1130" s="3" t="s">
        <v>486</v>
      </c>
      <c r="B1130" s="4" t="s">
        <v>113</v>
      </c>
      <c r="C1130" s="9" t="s">
        <v>114</v>
      </c>
      <c r="D1130" s="4" t="s">
        <v>458</v>
      </c>
      <c r="E1130" s="4" t="s">
        <v>39</v>
      </c>
      <c r="F1130" s="34" t="s">
        <v>366</v>
      </c>
      <c r="G1130" s="35">
        <v>0</v>
      </c>
      <c r="H1130" s="3" t="s">
        <v>466</v>
      </c>
      <c r="I1130" s="36" t="s">
        <v>1</v>
      </c>
      <c r="J1130" s="36" t="s">
        <v>467</v>
      </c>
      <c r="K1130" s="36" t="str">
        <f t="shared" ca="1" si="17"/>
        <v>8B7C7B41-A9E7-CF50-81F4-1C59163EA134</v>
      </c>
      <c r="L1130" s="37"/>
      <c r="M1130" s="37" t="s">
        <v>115</v>
      </c>
    </row>
    <row r="1131" spans="1:13" ht="15" customHeight="1" x14ac:dyDescent="0.3">
      <c r="A1131" s="3" t="s">
        <v>486</v>
      </c>
      <c r="B1131" s="4" t="s">
        <v>113</v>
      </c>
      <c r="C1131" s="9" t="s">
        <v>114</v>
      </c>
      <c r="D1131" s="4" t="s">
        <v>458</v>
      </c>
      <c r="E1131" s="4" t="s">
        <v>39</v>
      </c>
      <c r="F1131" s="34" t="s">
        <v>368</v>
      </c>
      <c r="G1131" s="35">
        <v>0</v>
      </c>
      <c r="H1131" s="3" t="s">
        <v>466</v>
      </c>
      <c r="I1131" s="36" t="s">
        <v>1</v>
      </c>
      <c r="J1131" s="36" t="s">
        <v>467</v>
      </c>
      <c r="K1131" s="36" t="str">
        <f t="shared" ca="1" si="17"/>
        <v>9D49D91B-4096-7B82-4AB5-D5F9118DDB3D</v>
      </c>
      <c r="L1131" s="37"/>
      <c r="M1131" s="37" t="s">
        <v>115</v>
      </c>
    </row>
    <row r="1132" spans="1:13" ht="15" customHeight="1" x14ac:dyDescent="0.3">
      <c r="A1132" s="3" t="s">
        <v>486</v>
      </c>
      <c r="B1132" s="4" t="s">
        <v>113</v>
      </c>
      <c r="C1132" s="9" t="s">
        <v>114</v>
      </c>
      <c r="D1132" s="4" t="s">
        <v>458</v>
      </c>
      <c r="E1132" s="4" t="s">
        <v>39</v>
      </c>
      <c r="F1132" s="34" t="s">
        <v>370</v>
      </c>
      <c r="G1132" s="35">
        <v>0</v>
      </c>
      <c r="H1132" s="3" t="s">
        <v>466</v>
      </c>
      <c r="I1132" s="36" t="s">
        <v>1</v>
      </c>
      <c r="J1132" s="36" t="s">
        <v>467</v>
      </c>
      <c r="K1132" s="36" t="str">
        <f t="shared" ca="1" si="17"/>
        <v>230432B0-933A-DC7C-109C-D83A9CAF3E04</v>
      </c>
      <c r="L1132" s="37"/>
      <c r="M1132" s="37" t="s">
        <v>115</v>
      </c>
    </row>
    <row r="1133" spans="1:13" ht="15" customHeight="1" x14ac:dyDescent="0.3">
      <c r="A1133" s="3" t="s">
        <v>486</v>
      </c>
      <c r="B1133" s="4" t="s">
        <v>113</v>
      </c>
      <c r="C1133" s="9" t="s">
        <v>114</v>
      </c>
      <c r="D1133" s="4" t="s">
        <v>458</v>
      </c>
      <c r="E1133" s="4" t="s">
        <v>39</v>
      </c>
      <c r="F1133" s="34" t="s">
        <v>372</v>
      </c>
      <c r="G1133" s="35">
        <v>-46.332000000000001</v>
      </c>
      <c r="H1133" s="3" t="s">
        <v>466</v>
      </c>
      <c r="I1133" s="36" t="s">
        <v>1</v>
      </c>
      <c r="J1133" s="36" t="s">
        <v>467</v>
      </c>
      <c r="K1133" s="36" t="str">
        <f t="shared" ca="1" si="17"/>
        <v>16F60F85-D55B-A497-C191-80507841BC22</v>
      </c>
      <c r="L1133" s="37"/>
      <c r="M1133" s="37" t="s">
        <v>115</v>
      </c>
    </row>
    <row r="1134" spans="1:13" ht="15" customHeight="1" x14ac:dyDescent="0.3">
      <c r="A1134" s="3" t="s">
        <v>486</v>
      </c>
      <c r="B1134" s="4" t="s">
        <v>113</v>
      </c>
      <c r="C1134" s="9" t="s">
        <v>114</v>
      </c>
      <c r="D1134" s="4" t="s">
        <v>458</v>
      </c>
      <c r="E1134" s="4" t="s">
        <v>39</v>
      </c>
      <c r="F1134" s="34" t="s">
        <v>250</v>
      </c>
      <c r="G1134" s="35">
        <v>0</v>
      </c>
      <c r="H1134" s="3" t="s">
        <v>466</v>
      </c>
      <c r="I1134" s="36" t="s">
        <v>1</v>
      </c>
      <c r="J1134" s="36" t="s">
        <v>467</v>
      </c>
      <c r="K1134" s="36" t="str">
        <f t="shared" ca="1" si="17"/>
        <v>60A0716C-F121-CB92-C6F8-CA5EB4BD6C80</v>
      </c>
      <c r="L1134" s="37"/>
      <c r="M1134" s="37" t="s">
        <v>115</v>
      </c>
    </row>
    <row r="1135" spans="1:13" ht="15" customHeight="1" x14ac:dyDescent="0.3">
      <c r="A1135" s="3" t="s">
        <v>486</v>
      </c>
      <c r="B1135" s="4" t="s">
        <v>113</v>
      </c>
      <c r="C1135" s="9" t="s">
        <v>114</v>
      </c>
      <c r="D1135" s="4" t="s">
        <v>458</v>
      </c>
      <c r="E1135" s="4" t="s">
        <v>39</v>
      </c>
      <c r="F1135" s="34" t="s">
        <v>375</v>
      </c>
      <c r="G1135" s="35">
        <v>-46.332000000000001</v>
      </c>
      <c r="H1135" s="3" t="s">
        <v>466</v>
      </c>
      <c r="I1135" s="36" t="s">
        <v>1</v>
      </c>
      <c r="J1135" s="36" t="s">
        <v>467</v>
      </c>
      <c r="K1135" s="36" t="str">
        <f t="shared" ca="1" si="17"/>
        <v>9B7B5CF0-89BE-C384-3290-63F59CAB67D5</v>
      </c>
      <c r="L1135" s="37"/>
      <c r="M1135" s="37" t="s">
        <v>115</v>
      </c>
    </row>
    <row r="1136" spans="1:13" ht="15" customHeight="1" x14ac:dyDescent="0.3">
      <c r="A1136" s="3" t="s">
        <v>487</v>
      </c>
      <c r="B1136" s="4" t="s">
        <v>113</v>
      </c>
      <c r="C1136" s="9" t="s">
        <v>114</v>
      </c>
      <c r="D1136" s="4" t="s">
        <v>458</v>
      </c>
      <c r="E1136" s="4" t="s">
        <v>39</v>
      </c>
      <c r="F1136" s="34" t="s">
        <v>251</v>
      </c>
      <c r="G1136" s="35">
        <v>0</v>
      </c>
      <c r="H1136" s="3" t="s">
        <v>466</v>
      </c>
      <c r="I1136" s="36" t="s">
        <v>1</v>
      </c>
      <c r="J1136" s="36" t="s">
        <v>467</v>
      </c>
      <c r="K1136" s="36" t="str">
        <f t="shared" ca="1" si="17"/>
        <v>5F2A7E09-B3B9-8D7A-9A3D-0A3CB3EB3799</v>
      </c>
      <c r="L1136" s="37"/>
      <c r="M1136" s="37" t="s">
        <v>115</v>
      </c>
    </row>
    <row r="1137" spans="1:13" ht="15" customHeight="1" x14ac:dyDescent="0.3">
      <c r="A1137" s="3" t="s">
        <v>487</v>
      </c>
      <c r="B1137" s="4" t="s">
        <v>113</v>
      </c>
      <c r="C1137" s="9" t="s">
        <v>114</v>
      </c>
      <c r="D1137" s="4" t="s">
        <v>458</v>
      </c>
      <c r="E1137" s="4" t="s">
        <v>39</v>
      </c>
      <c r="F1137" s="34" t="s">
        <v>254</v>
      </c>
      <c r="G1137" s="35">
        <v>0</v>
      </c>
      <c r="H1137" s="3" t="s">
        <v>466</v>
      </c>
      <c r="I1137" s="36" t="s">
        <v>1</v>
      </c>
      <c r="J1137" s="36" t="s">
        <v>467</v>
      </c>
      <c r="K1137" s="36" t="str">
        <f t="shared" ca="1" si="17"/>
        <v>74415541-9D22-22B9-E75A-57852FE617D7</v>
      </c>
      <c r="L1137" s="37"/>
      <c r="M1137" s="37" t="s">
        <v>115</v>
      </c>
    </row>
    <row r="1138" spans="1:13" ht="15" customHeight="1" x14ac:dyDescent="0.3">
      <c r="A1138" s="3" t="s">
        <v>487</v>
      </c>
      <c r="B1138" s="4" t="s">
        <v>113</v>
      </c>
      <c r="C1138" s="9" t="s">
        <v>114</v>
      </c>
      <c r="D1138" s="4" t="s">
        <v>458</v>
      </c>
      <c r="E1138" s="4" t="s">
        <v>39</v>
      </c>
      <c r="F1138" s="34" t="s">
        <v>256</v>
      </c>
      <c r="G1138" s="35">
        <v>0</v>
      </c>
      <c r="H1138" s="3" t="s">
        <v>466</v>
      </c>
      <c r="I1138" s="36" t="s">
        <v>1</v>
      </c>
      <c r="J1138" s="36" t="s">
        <v>467</v>
      </c>
      <c r="K1138" s="36" t="str">
        <f t="shared" ca="1" si="17"/>
        <v>A0FF4AB6-BD3B-E41A-79C4-828864CEB569</v>
      </c>
      <c r="L1138" s="37"/>
      <c r="M1138" s="37" t="s">
        <v>115</v>
      </c>
    </row>
    <row r="1139" spans="1:13" ht="15" customHeight="1" x14ac:dyDescent="0.3">
      <c r="A1139" s="3" t="s">
        <v>487</v>
      </c>
      <c r="B1139" s="4" t="s">
        <v>113</v>
      </c>
      <c r="C1139" s="9" t="s">
        <v>114</v>
      </c>
      <c r="D1139" s="4" t="s">
        <v>458</v>
      </c>
      <c r="E1139" s="4" t="s">
        <v>39</v>
      </c>
      <c r="F1139" s="34" t="s">
        <v>258</v>
      </c>
      <c r="G1139" s="35">
        <v>0</v>
      </c>
      <c r="H1139" s="3" t="s">
        <v>466</v>
      </c>
      <c r="I1139" s="36" t="s">
        <v>1</v>
      </c>
      <c r="J1139" s="36" t="s">
        <v>467</v>
      </c>
      <c r="K1139" s="36" t="str">
        <f t="shared" ca="1" si="17"/>
        <v>5EAE06ED-6EF3-420A-FCE8-6EAE2279131E</v>
      </c>
      <c r="L1139" s="37"/>
      <c r="M1139" s="37" t="s">
        <v>115</v>
      </c>
    </row>
    <row r="1140" spans="1:13" ht="15" customHeight="1" x14ac:dyDescent="0.3">
      <c r="A1140" s="3" t="s">
        <v>487</v>
      </c>
      <c r="B1140" s="4" t="s">
        <v>113</v>
      </c>
      <c r="C1140" s="9" t="s">
        <v>114</v>
      </c>
      <c r="D1140" s="4" t="s">
        <v>458</v>
      </c>
      <c r="E1140" s="4" t="s">
        <v>39</v>
      </c>
      <c r="F1140" s="34" t="s">
        <v>260</v>
      </c>
      <c r="G1140" s="35">
        <v>0</v>
      </c>
      <c r="H1140" s="3" t="s">
        <v>466</v>
      </c>
      <c r="I1140" s="36" t="s">
        <v>1</v>
      </c>
      <c r="J1140" s="36" t="s">
        <v>467</v>
      </c>
      <c r="K1140" s="36" t="str">
        <f t="shared" ca="1" si="17"/>
        <v>D761E420-2F96-7080-1F7C-20EE18929D3D</v>
      </c>
      <c r="L1140" s="37"/>
      <c r="M1140" s="37" t="s">
        <v>115</v>
      </c>
    </row>
    <row r="1141" spans="1:13" ht="15" customHeight="1" x14ac:dyDescent="0.3">
      <c r="A1141" s="3" t="s">
        <v>487</v>
      </c>
      <c r="B1141" s="4" t="s">
        <v>113</v>
      </c>
      <c r="C1141" s="9" t="s">
        <v>114</v>
      </c>
      <c r="D1141" s="4" t="s">
        <v>458</v>
      </c>
      <c r="E1141" s="4" t="s">
        <v>39</v>
      </c>
      <c r="F1141" s="34" t="s">
        <v>262</v>
      </c>
      <c r="G1141" s="35">
        <v>0</v>
      </c>
      <c r="H1141" s="3" t="s">
        <v>466</v>
      </c>
      <c r="I1141" s="36" t="s">
        <v>1</v>
      </c>
      <c r="J1141" s="36" t="s">
        <v>467</v>
      </c>
      <c r="K1141" s="36" t="str">
        <f t="shared" ca="1" si="17"/>
        <v>BA0D2C00-8A94-938C-429C-F70165C7BACD</v>
      </c>
      <c r="L1141" s="37"/>
      <c r="M1141" s="37" t="s">
        <v>115</v>
      </c>
    </row>
    <row r="1142" spans="1:13" ht="15" customHeight="1" x14ac:dyDescent="0.3">
      <c r="A1142" s="3" t="s">
        <v>487</v>
      </c>
      <c r="B1142" s="4" t="s">
        <v>113</v>
      </c>
      <c r="C1142" s="9" t="s">
        <v>114</v>
      </c>
      <c r="D1142" s="4" t="s">
        <v>458</v>
      </c>
      <c r="E1142" s="4" t="s">
        <v>39</v>
      </c>
      <c r="F1142" s="34" t="s">
        <v>264</v>
      </c>
      <c r="G1142" s="35">
        <v>0</v>
      </c>
      <c r="H1142" s="3" t="s">
        <v>466</v>
      </c>
      <c r="I1142" s="36" t="s">
        <v>1</v>
      </c>
      <c r="J1142" s="36" t="s">
        <v>467</v>
      </c>
      <c r="K1142" s="36" t="str">
        <f t="shared" ca="1" si="17"/>
        <v>60653D1F-9F09-279C-C4F6-87770602F72A</v>
      </c>
      <c r="L1142" s="37"/>
      <c r="M1142" s="37" t="s">
        <v>115</v>
      </c>
    </row>
    <row r="1143" spans="1:13" ht="15" customHeight="1" x14ac:dyDescent="0.3">
      <c r="A1143" s="3" t="s">
        <v>487</v>
      </c>
      <c r="B1143" s="4" t="s">
        <v>113</v>
      </c>
      <c r="C1143" s="9" t="s">
        <v>114</v>
      </c>
      <c r="D1143" s="4" t="s">
        <v>458</v>
      </c>
      <c r="E1143" s="4" t="s">
        <v>39</v>
      </c>
      <c r="F1143" s="34" t="s">
        <v>266</v>
      </c>
      <c r="G1143" s="35">
        <v>0</v>
      </c>
      <c r="H1143" s="3" t="s">
        <v>466</v>
      </c>
      <c r="I1143" s="36" t="s">
        <v>1</v>
      </c>
      <c r="J1143" s="36" t="s">
        <v>467</v>
      </c>
      <c r="K1143" s="36" t="str">
        <f t="shared" ca="1" si="17"/>
        <v>A79160B1-511D-0D6C-7453-8B6AC21143ED</v>
      </c>
      <c r="L1143" s="37"/>
      <c r="M1143" s="37" t="s">
        <v>115</v>
      </c>
    </row>
    <row r="1144" spans="1:13" ht="15" customHeight="1" x14ac:dyDescent="0.3">
      <c r="A1144" s="3" t="s">
        <v>487</v>
      </c>
      <c r="B1144" s="4" t="s">
        <v>113</v>
      </c>
      <c r="C1144" s="9" t="s">
        <v>114</v>
      </c>
      <c r="D1144" s="4" t="s">
        <v>458</v>
      </c>
      <c r="E1144" s="4" t="s">
        <v>39</v>
      </c>
      <c r="F1144" s="34" t="s">
        <v>268</v>
      </c>
      <c r="G1144" s="35">
        <v>0</v>
      </c>
      <c r="H1144" s="3" t="s">
        <v>466</v>
      </c>
      <c r="I1144" s="36" t="s">
        <v>1</v>
      </c>
      <c r="J1144" s="36" t="s">
        <v>467</v>
      </c>
      <c r="K1144" s="36" t="str">
        <f t="shared" ca="1" si="17"/>
        <v>E434D643-9ADB-2130-C9ED-E5E373921BCA</v>
      </c>
      <c r="L1144" s="37"/>
      <c r="M1144" s="37" t="s">
        <v>115</v>
      </c>
    </row>
    <row r="1145" spans="1:13" ht="15" customHeight="1" x14ac:dyDescent="0.3">
      <c r="A1145" s="3" t="s">
        <v>487</v>
      </c>
      <c r="B1145" s="4" t="s">
        <v>113</v>
      </c>
      <c r="C1145" s="9" t="s">
        <v>114</v>
      </c>
      <c r="D1145" s="4" t="s">
        <v>458</v>
      </c>
      <c r="E1145" s="4" t="s">
        <v>39</v>
      </c>
      <c r="F1145" s="34" t="s">
        <v>270</v>
      </c>
      <c r="G1145" s="35">
        <v>0</v>
      </c>
      <c r="H1145" s="3" t="s">
        <v>466</v>
      </c>
      <c r="I1145" s="36" t="s">
        <v>1</v>
      </c>
      <c r="J1145" s="36" t="s">
        <v>467</v>
      </c>
      <c r="K1145" s="36" t="str">
        <f t="shared" ca="1" si="17"/>
        <v>24F54D62-E62E-30F1-7B2F-71056329ABC6</v>
      </c>
      <c r="L1145" s="37"/>
      <c r="M1145" s="37" t="s">
        <v>115</v>
      </c>
    </row>
    <row r="1146" spans="1:13" ht="15" customHeight="1" x14ac:dyDescent="0.3">
      <c r="A1146" s="3" t="s">
        <v>487</v>
      </c>
      <c r="B1146" s="4" t="s">
        <v>113</v>
      </c>
      <c r="C1146" s="9" t="s">
        <v>114</v>
      </c>
      <c r="D1146" s="4" t="s">
        <v>458</v>
      </c>
      <c r="E1146" s="4" t="s">
        <v>39</v>
      </c>
      <c r="F1146" s="34" t="s">
        <v>272</v>
      </c>
      <c r="G1146" s="35">
        <v>0</v>
      </c>
      <c r="H1146" s="3" t="s">
        <v>466</v>
      </c>
      <c r="I1146" s="36" t="s">
        <v>1</v>
      </c>
      <c r="J1146" s="36" t="s">
        <v>467</v>
      </c>
      <c r="K1146" s="36" t="str">
        <f t="shared" ca="1" si="17"/>
        <v>B0C8DFD3-A885-4274-3C0C-70D4341D2D2D</v>
      </c>
      <c r="L1146" s="37"/>
      <c r="M1146" s="37" t="s">
        <v>115</v>
      </c>
    </row>
    <row r="1147" spans="1:13" ht="15" customHeight="1" x14ac:dyDescent="0.3">
      <c r="A1147" s="3" t="s">
        <v>487</v>
      </c>
      <c r="B1147" s="4" t="s">
        <v>113</v>
      </c>
      <c r="C1147" s="9" t="s">
        <v>114</v>
      </c>
      <c r="D1147" s="4" t="s">
        <v>458</v>
      </c>
      <c r="E1147" s="4" t="s">
        <v>39</v>
      </c>
      <c r="F1147" s="34" t="s">
        <v>274</v>
      </c>
      <c r="G1147" s="35">
        <v>0</v>
      </c>
      <c r="H1147" s="3" t="s">
        <v>466</v>
      </c>
      <c r="I1147" s="36" t="s">
        <v>1</v>
      </c>
      <c r="J1147" s="36" t="s">
        <v>467</v>
      </c>
      <c r="K1147" s="36" t="str">
        <f t="shared" ca="1" si="17"/>
        <v>630097B4-678C-80A6-B85A-A5CAF3DE3427</v>
      </c>
      <c r="L1147" s="37"/>
      <c r="M1147" s="37" t="s">
        <v>115</v>
      </c>
    </row>
    <row r="1148" spans="1:13" ht="15" customHeight="1" x14ac:dyDescent="0.3">
      <c r="A1148" s="3" t="s">
        <v>487</v>
      </c>
      <c r="B1148" s="4" t="s">
        <v>113</v>
      </c>
      <c r="C1148" s="9" t="s">
        <v>114</v>
      </c>
      <c r="D1148" s="4" t="s">
        <v>458</v>
      </c>
      <c r="E1148" s="4" t="s">
        <v>39</v>
      </c>
      <c r="F1148" s="34" t="s">
        <v>276</v>
      </c>
      <c r="G1148" s="35">
        <v>0</v>
      </c>
      <c r="H1148" s="3" t="s">
        <v>466</v>
      </c>
      <c r="I1148" s="36" t="s">
        <v>1</v>
      </c>
      <c r="J1148" s="36" t="s">
        <v>467</v>
      </c>
      <c r="K1148" s="36" t="str">
        <f t="shared" ca="1" si="17"/>
        <v>440F14CC-49B3-8E07-6C89-FA2487598DC8</v>
      </c>
      <c r="L1148" s="37"/>
      <c r="M1148" s="37" t="s">
        <v>115</v>
      </c>
    </row>
    <row r="1149" spans="1:13" ht="15" customHeight="1" x14ac:dyDescent="0.3">
      <c r="A1149" s="3" t="s">
        <v>487</v>
      </c>
      <c r="B1149" s="4" t="s">
        <v>113</v>
      </c>
      <c r="C1149" s="9" t="s">
        <v>114</v>
      </c>
      <c r="D1149" s="4" t="s">
        <v>458</v>
      </c>
      <c r="E1149" s="4" t="s">
        <v>39</v>
      </c>
      <c r="F1149" s="34" t="s">
        <v>278</v>
      </c>
      <c r="G1149" s="35">
        <v>0</v>
      </c>
      <c r="H1149" s="3" t="s">
        <v>466</v>
      </c>
      <c r="I1149" s="36" t="s">
        <v>1</v>
      </c>
      <c r="J1149" s="36" t="s">
        <v>467</v>
      </c>
      <c r="K1149" s="36" t="str">
        <f t="shared" ca="1" si="17"/>
        <v>35B2FCC6-E462-387E-B201-511871145CC2</v>
      </c>
      <c r="L1149" s="37"/>
      <c r="M1149" s="37" t="s">
        <v>115</v>
      </c>
    </row>
    <row r="1150" spans="1:13" ht="15" customHeight="1" x14ac:dyDescent="0.3">
      <c r="A1150" s="3" t="s">
        <v>487</v>
      </c>
      <c r="B1150" s="4" t="s">
        <v>113</v>
      </c>
      <c r="C1150" s="9" t="s">
        <v>114</v>
      </c>
      <c r="D1150" s="4" t="s">
        <v>458</v>
      </c>
      <c r="E1150" s="4" t="s">
        <v>39</v>
      </c>
      <c r="F1150" s="34" t="s">
        <v>280</v>
      </c>
      <c r="G1150" s="35">
        <v>0</v>
      </c>
      <c r="H1150" s="3" t="s">
        <v>466</v>
      </c>
      <c r="I1150" s="36" t="s">
        <v>1</v>
      </c>
      <c r="J1150" s="36" t="s">
        <v>467</v>
      </c>
      <c r="K1150" s="36" t="str">
        <f t="shared" ca="1" si="17"/>
        <v>9DDCBFCE-C420-8142-6DD7-8244ECAE25BA</v>
      </c>
      <c r="L1150" s="37"/>
      <c r="M1150" s="37" t="s">
        <v>115</v>
      </c>
    </row>
    <row r="1151" spans="1:13" ht="15" customHeight="1" x14ac:dyDescent="0.3">
      <c r="A1151" s="3" t="s">
        <v>487</v>
      </c>
      <c r="B1151" s="4" t="s">
        <v>113</v>
      </c>
      <c r="C1151" s="9" t="s">
        <v>114</v>
      </c>
      <c r="D1151" s="4" t="s">
        <v>458</v>
      </c>
      <c r="E1151" s="4" t="s">
        <v>39</v>
      </c>
      <c r="F1151" s="34" t="s">
        <v>282</v>
      </c>
      <c r="G1151" s="35">
        <v>0</v>
      </c>
      <c r="H1151" s="3" t="s">
        <v>466</v>
      </c>
      <c r="I1151" s="36" t="s">
        <v>1</v>
      </c>
      <c r="J1151" s="36" t="s">
        <v>467</v>
      </c>
      <c r="K1151" s="36" t="str">
        <f t="shared" ca="1" si="17"/>
        <v>1C5B7255-94EE-E385-2883-D3E8E85A4EBA</v>
      </c>
      <c r="L1151" s="37"/>
      <c r="M1151" s="37" t="s">
        <v>115</v>
      </c>
    </row>
    <row r="1152" spans="1:13" ht="15" customHeight="1" x14ac:dyDescent="0.3">
      <c r="A1152" s="3" t="s">
        <v>487</v>
      </c>
      <c r="B1152" s="4" t="s">
        <v>113</v>
      </c>
      <c r="C1152" s="9" t="s">
        <v>114</v>
      </c>
      <c r="D1152" s="4" t="s">
        <v>458</v>
      </c>
      <c r="E1152" s="4" t="s">
        <v>39</v>
      </c>
      <c r="F1152" s="34" t="s">
        <v>284</v>
      </c>
      <c r="G1152" s="35">
        <v>0</v>
      </c>
      <c r="H1152" s="3" t="s">
        <v>466</v>
      </c>
      <c r="I1152" s="36" t="s">
        <v>1</v>
      </c>
      <c r="J1152" s="36" t="s">
        <v>467</v>
      </c>
      <c r="K1152" s="36" t="str">
        <f t="shared" ca="1" si="17"/>
        <v>C0673D29-0F6E-C52F-6F46-F2C2FD4E262B</v>
      </c>
      <c r="L1152" s="37"/>
      <c r="M1152" s="37" t="s">
        <v>115</v>
      </c>
    </row>
    <row r="1153" spans="1:13" ht="15" customHeight="1" x14ac:dyDescent="0.3">
      <c r="A1153" s="3" t="s">
        <v>487</v>
      </c>
      <c r="B1153" s="4" t="s">
        <v>113</v>
      </c>
      <c r="C1153" s="9" t="s">
        <v>114</v>
      </c>
      <c r="D1153" s="4" t="s">
        <v>458</v>
      </c>
      <c r="E1153" s="4" t="s">
        <v>39</v>
      </c>
      <c r="F1153" s="34" t="s">
        <v>286</v>
      </c>
      <c r="G1153" s="35">
        <v>0</v>
      </c>
      <c r="H1153" s="3" t="s">
        <v>466</v>
      </c>
      <c r="I1153" s="36" t="s">
        <v>1</v>
      </c>
      <c r="J1153" s="36" t="s">
        <v>467</v>
      </c>
      <c r="K1153" s="36" t="str">
        <f t="shared" ca="1" si="17"/>
        <v>69154417-AA60-4705-3E4F-D1880562BF96</v>
      </c>
      <c r="L1153" s="37"/>
      <c r="M1153" s="37" t="s">
        <v>115</v>
      </c>
    </row>
    <row r="1154" spans="1:13" ht="15" customHeight="1" x14ac:dyDescent="0.3">
      <c r="A1154" s="3" t="s">
        <v>487</v>
      </c>
      <c r="B1154" s="4" t="s">
        <v>113</v>
      </c>
      <c r="C1154" s="9" t="s">
        <v>114</v>
      </c>
      <c r="D1154" s="4" t="s">
        <v>458</v>
      </c>
      <c r="E1154" s="4" t="s">
        <v>39</v>
      </c>
      <c r="F1154" s="34" t="s">
        <v>288</v>
      </c>
      <c r="G1154" s="35">
        <v>0</v>
      </c>
      <c r="H1154" s="3" t="s">
        <v>466</v>
      </c>
      <c r="I1154" s="36" t="s">
        <v>1</v>
      </c>
      <c r="J1154" s="36" t="s">
        <v>467</v>
      </c>
      <c r="K1154" s="36" t="str">
        <f t="shared" ref="K1154:K1217" ca="1" si="18">_GuidQuasiHexGenerator</f>
        <v>591774BE-96A5-30B6-EBD3-B8A7484F4079</v>
      </c>
      <c r="L1154" s="37"/>
      <c r="M1154" s="37" t="s">
        <v>115</v>
      </c>
    </row>
    <row r="1155" spans="1:13" ht="15" customHeight="1" x14ac:dyDescent="0.3">
      <c r="A1155" s="3" t="s">
        <v>487</v>
      </c>
      <c r="B1155" s="4" t="s">
        <v>113</v>
      </c>
      <c r="C1155" s="9" t="s">
        <v>114</v>
      </c>
      <c r="D1155" s="4" t="s">
        <v>458</v>
      </c>
      <c r="E1155" s="4" t="s">
        <v>39</v>
      </c>
      <c r="F1155" s="34" t="s">
        <v>290</v>
      </c>
      <c r="G1155" s="35">
        <v>0</v>
      </c>
      <c r="H1155" s="3" t="s">
        <v>466</v>
      </c>
      <c r="I1155" s="36" t="s">
        <v>1</v>
      </c>
      <c r="J1155" s="36" t="s">
        <v>467</v>
      </c>
      <c r="K1155" s="36" t="str">
        <f t="shared" ca="1" si="18"/>
        <v>E0C84BFD-CE2A-13FE-186B-AD182643F81F</v>
      </c>
      <c r="L1155" s="37"/>
      <c r="M1155" s="37" t="s">
        <v>115</v>
      </c>
    </row>
    <row r="1156" spans="1:13" ht="15" customHeight="1" x14ac:dyDescent="0.3">
      <c r="A1156" s="3" t="s">
        <v>487</v>
      </c>
      <c r="B1156" s="4" t="s">
        <v>113</v>
      </c>
      <c r="C1156" s="9" t="s">
        <v>114</v>
      </c>
      <c r="D1156" s="4" t="s">
        <v>458</v>
      </c>
      <c r="E1156" s="4" t="s">
        <v>39</v>
      </c>
      <c r="F1156" s="34" t="s">
        <v>292</v>
      </c>
      <c r="G1156" s="35">
        <v>0</v>
      </c>
      <c r="H1156" s="3" t="s">
        <v>466</v>
      </c>
      <c r="I1156" s="36" t="s">
        <v>1</v>
      </c>
      <c r="J1156" s="36" t="s">
        <v>467</v>
      </c>
      <c r="K1156" s="36" t="str">
        <f t="shared" ca="1" si="18"/>
        <v>8759E32C-609A-EB03-F03B-91C33E8E8C36</v>
      </c>
      <c r="L1156" s="37"/>
      <c r="M1156" s="37" t="s">
        <v>115</v>
      </c>
    </row>
    <row r="1157" spans="1:13" ht="15" customHeight="1" x14ac:dyDescent="0.3">
      <c r="A1157" s="3" t="s">
        <v>487</v>
      </c>
      <c r="B1157" s="4" t="s">
        <v>113</v>
      </c>
      <c r="C1157" s="9" t="s">
        <v>114</v>
      </c>
      <c r="D1157" s="4" t="s">
        <v>458</v>
      </c>
      <c r="E1157" s="4" t="s">
        <v>39</v>
      </c>
      <c r="F1157" s="34" t="s">
        <v>294</v>
      </c>
      <c r="G1157" s="35">
        <v>0</v>
      </c>
      <c r="H1157" s="3" t="s">
        <v>466</v>
      </c>
      <c r="I1157" s="36" t="s">
        <v>1</v>
      </c>
      <c r="J1157" s="36" t="s">
        <v>467</v>
      </c>
      <c r="K1157" s="36" t="str">
        <f t="shared" ca="1" si="18"/>
        <v>BA427116-59CC-631F-5F39-4E7CE1698652</v>
      </c>
      <c r="L1157" s="37"/>
      <c r="M1157" s="37" t="s">
        <v>115</v>
      </c>
    </row>
    <row r="1158" spans="1:13" ht="15" customHeight="1" x14ac:dyDescent="0.3">
      <c r="A1158" s="3" t="s">
        <v>487</v>
      </c>
      <c r="B1158" s="4" t="s">
        <v>113</v>
      </c>
      <c r="C1158" s="9" t="s">
        <v>114</v>
      </c>
      <c r="D1158" s="4" t="s">
        <v>458</v>
      </c>
      <c r="E1158" s="4" t="s">
        <v>39</v>
      </c>
      <c r="F1158" s="34" t="s">
        <v>296</v>
      </c>
      <c r="G1158" s="35">
        <v>0</v>
      </c>
      <c r="H1158" s="3" t="s">
        <v>466</v>
      </c>
      <c r="I1158" s="36" t="s">
        <v>1</v>
      </c>
      <c r="J1158" s="36" t="s">
        <v>467</v>
      </c>
      <c r="K1158" s="36" t="str">
        <f t="shared" ca="1" si="18"/>
        <v>81AE245B-62BE-27B3-869D-A1D192B959A0</v>
      </c>
      <c r="L1158" s="37"/>
      <c r="M1158" s="37" t="s">
        <v>115</v>
      </c>
    </row>
    <row r="1159" spans="1:13" ht="15" customHeight="1" x14ac:dyDescent="0.3">
      <c r="A1159" s="3" t="s">
        <v>487</v>
      </c>
      <c r="B1159" s="4" t="s">
        <v>113</v>
      </c>
      <c r="C1159" s="9" t="s">
        <v>114</v>
      </c>
      <c r="D1159" s="4" t="s">
        <v>458</v>
      </c>
      <c r="E1159" s="4" t="s">
        <v>39</v>
      </c>
      <c r="F1159" s="34" t="s">
        <v>298</v>
      </c>
      <c r="G1159" s="35">
        <v>0</v>
      </c>
      <c r="H1159" s="3" t="s">
        <v>466</v>
      </c>
      <c r="I1159" s="36" t="s">
        <v>1</v>
      </c>
      <c r="J1159" s="36" t="s">
        <v>467</v>
      </c>
      <c r="K1159" s="36" t="str">
        <f t="shared" ca="1" si="18"/>
        <v>94D325D3-8325-8EF2-22B7-424A4E2CB85B</v>
      </c>
      <c r="L1159" s="37"/>
      <c r="M1159" s="37" t="s">
        <v>115</v>
      </c>
    </row>
    <row r="1160" spans="1:13" ht="15" customHeight="1" x14ac:dyDescent="0.3">
      <c r="A1160" s="3" t="s">
        <v>487</v>
      </c>
      <c r="B1160" s="4" t="s">
        <v>113</v>
      </c>
      <c r="C1160" s="9" t="s">
        <v>114</v>
      </c>
      <c r="D1160" s="4" t="s">
        <v>458</v>
      </c>
      <c r="E1160" s="4" t="s">
        <v>39</v>
      </c>
      <c r="F1160" s="34" t="s">
        <v>300</v>
      </c>
      <c r="G1160" s="35">
        <v>0</v>
      </c>
      <c r="H1160" s="3" t="s">
        <v>466</v>
      </c>
      <c r="I1160" s="36" t="s">
        <v>1</v>
      </c>
      <c r="J1160" s="36" t="s">
        <v>467</v>
      </c>
      <c r="K1160" s="36" t="str">
        <f t="shared" ca="1" si="18"/>
        <v>ACA65300-633A-64F8-43F7-A123325A80E7</v>
      </c>
      <c r="L1160" s="37"/>
      <c r="M1160" s="37" t="s">
        <v>115</v>
      </c>
    </row>
    <row r="1161" spans="1:13" ht="15" customHeight="1" x14ac:dyDescent="0.3">
      <c r="A1161" s="3" t="s">
        <v>487</v>
      </c>
      <c r="B1161" s="4" t="s">
        <v>113</v>
      </c>
      <c r="C1161" s="9" t="s">
        <v>114</v>
      </c>
      <c r="D1161" s="4" t="s">
        <v>458</v>
      </c>
      <c r="E1161" s="4" t="s">
        <v>39</v>
      </c>
      <c r="F1161" s="34" t="s">
        <v>302</v>
      </c>
      <c r="G1161" s="35">
        <v>0</v>
      </c>
      <c r="H1161" s="3" t="s">
        <v>466</v>
      </c>
      <c r="I1161" s="36" t="s">
        <v>1</v>
      </c>
      <c r="J1161" s="36" t="s">
        <v>467</v>
      </c>
      <c r="K1161" s="36" t="str">
        <f t="shared" ca="1" si="18"/>
        <v>00B29E94-E47F-DC0D-4FB7-BA0BF9DB9313</v>
      </c>
      <c r="L1161" s="37"/>
      <c r="M1161" s="37" t="s">
        <v>115</v>
      </c>
    </row>
    <row r="1162" spans="1:13" ht="15" customHeight="1" x14ac:dyDescent="0.3">
      <c r="A1162" s="3" t="s">
        <v>487</v>
      </c>
      <c r="B1162" s="4" t="s">
        <v>113</v>
      </c>
      <c r="C1162" s="9" t="s">
        <v>114</v>
      </c>
      <c r="D1162" s="4" t="s">
        <v>458</v>
      </c>
      <c r="E1162" s="4" t="s">
        <v>39</v>
      </c>
      <c r="F1162" s="34" t="s">
        <v>304</v>
      </c>
      <c r="G1162" s="35">
        <v>0</v>
      </c>
      <c r="H1162" s="3" t="s">
        <v>466</v>
      </c>
      <c r="I1162" s="36" t="s">
        <v>1</v>
      </c>
      <c r="J1162" s="36" t="s">
        <v>467</v>
      </c>
      <c r="K1162" s="36" t="str">
        <f t="shared" ca="1" si="18"/>
        <v>C07D1B20-BD70-DA55-54D1-A1D52F3E3123</v>
      </c>
      <c r="L1162" s="37"/>
      <c r="M1162" s="37" t="s">
        <v>115</v>
      </c>
    </row>
    <row r="1163" spans="1:13" ht="15" customHeight="1" x14ac:dyDescent="0.3">
      <c r="A1163" s="3" t="s">
        <v>487</v>
      </c>
      <c r="B1163" s="4" t="s">
        <v>113</v>
      </c>
      <c r="C1163" s="9" t="s">
        <v>114</v>
      </c>
      <c r="D1163" s="4" t="s">
        <v>458</v>
      </c>
      <c r="E1163" s="4" t="s">
        <v>39</v>
      </c>
      <c r="F1163" s="34" t="s">
        <v>306</v>
      </c>
      <c r="G1163" s="35">
        <v>0</v>
      </c>
      <c r="H1163" s="3" t="s">
        <v>466</v>
      </c>
      <c r="I1163" s="36" t="s">
        <v>1</v>
      </c>
      <c r="J1163" s="36" t="s">
        <v>467</v>
      </c>
      <c r="K1163" s="36" t="str">
        <f t="shared" ca="1" si="18"/>
        <v>C8D1EC13-9CED-575C-95A9-77C2E3D8E3A1</v>
      </c>
      <c r="L1163" s="37"/>
      <c r="M1163" s="37" t="s">
        <v>115</v>
      </c>
    </row>
    <row r="1164" spans="1:13" ht="15" customHeight="1" x14ac:dyDescent="0.3">
      <c r="A1164" s="3" t="s">
        <v>487</v>
      </c>
      <c r="B1164" s="4" t="s">
        <v>113</v>
      </c>
      <c r="C1164" s="9" t="s">
        <v>114</v>
      </c>
      <c r="D1164" s="4" t="s">
        <v>458</v>
      </c>
      <c r="E1164" s="4" t="s">
        <v>39</v>
      </c>
      <c r="F1164" s="34" t="s">
        <v>308</v>
      </c>
      <c r="G1164" s="35">
        <v>0</v>
      </c>
      <c r="H1164" s="3" t="s">
        <v>466</v>
      </c>
      <c r="I1164" s="36" t="s">
        <v>1</v>
      </c>
      <c r="J1164" s="36" t="s">
        <v>467</v>
      </c>
      <c r="K1164" s="36" t="str">
        <f t="shared" ca="1" si="18"/>
        <v>51942A91-AC57-0FF8-B586-62B1C01507C5</v>
      </c>
      <c r="L1164" s="37"/>
      <c r="M1164" s="37" t="s">
        <v>115</v>
      </c>
    </row>
    <row r="1165" spans="1:13" ht="15" customHeight="1" x14ac:dyDescent="0.3">
      <c r="A1165" s="3" t="s">
        <v>487</v>
      </c>
      <c r="B1165" s="4" t="s">
        <v>113</v>
      </c>
      <c r="C1165" s="9" t="s">
        <v>114</v>
      </c>
      <c r="D1165" s="4" t="s">
        <v>458</v>
      </c>
      <c r="E1165" s="4" t="s">
        <v>39</v>
      </c>
      <c r="F1165" s="34" t="s">
        <v>310</v>
      </c>
      <c r="G1165" s="35">
        <v>0</v>
      </c>
      <c r="H1165" s="3" t="s">
        <v>466</v>
      </c>
      <c r="I1165" s="36" t="s">
        <v>1</v>
      </c>
      <c r="J1165" s="36" t="s">
        <v>467</v>
      </c>
      <c r="K1165" s="36" t="str">
        <f t="shared" ca="1" si="18"/>
        <v>E36B3D9C-009E-599E-8FE9-EA00853D308C</v>
      </c>
      <c r="L1165" s="37"/>
      <c r="M1165" s="37" t="s">
        <v>115</v>
      </c>
    </row>
    <row r="1166" spans="1:13" ht="15" customHeight="1" x14ac:dyDescent="0.3">
      <c r="A1166" s="3" t="s">
        <v>487</v>
      </c>
      <c r="B1166" s="4" t="s">
        <v>113</v>
      </c>
      <c r="C1166" s="9" t="s">
        <v>114</v>
      </c>
      <c r="D1166" s="4" t="s">
        <v>458</v>
      </c>
      <c r="E1166" s="4" t="s">
        <v>39</v>
      </c>
      <c r="F1166" s="34" t="s">
        <v>312</v>
      </c>
      <c r="G1166" s="35">
        <v>0</v>
      </c>
      <c r="H1166" s="3" t="s">
        <v>466</v>
      </c>
      <c r="I1166" s="36" t="s">
        <v>1</v>
      </c>
      <c r="J1166" s="36" t="s">
        <v>467</v>
      </c>
      <c r="K1166" s="36" t="str">
        <f t="shared" ca="1" si="18"/>
        <v>E5327BD4-4B36-86E8-47EE-EEBDA69356FC</v>
      </c>
      <c r="L1166" s="37"/>
      <c r="M1166" s="37" t="s">
        <v>115</v>
      </c>
    </row>
    <row r="1167" spans="1:13" ht="15" customHeight="1" x14ac:dyDescent="0.3">
      <c r="A1167" s="3" t="s">
        <v>487</v>
      </c>
      <c r="B1167" s="4" t="s">
        <v>113</v>
      </c>
      <c r="C1167" s="9" t="s">
        <v>114</v>
      </c>
      <c r="D1167" s="4" t="s">
        <v>458</v>
      </c>
      <c r="E1167" s="4" t="s">
        <v>39</v>
      </c>
      <c r="F1167" s="34" t="s">
        <v>314</v>
      </c>
      <c r="G1167" s="35">
        <v>0</v>
      </c>
      <c r="H1167" s="3" t="s">
        <v>466</v>
      </c>
      <c r="I1167" s="36" t="s">
        <v>1</v>
      </c>
      <c r="J1167" s="36" t="s">
        <v>467</v>
      </c>
      <c r="K1167" s="36" t="str">
        <f t="shared" ca="1" si="18"/>
        <v>CE8CF3B3-64D9-FA3C-DFB4-A4B3A51F8538</v>
      </c>
      <c r="L1167" s="37"/>
      <c r="M1167" s="37" t="s">
        <v>115</v>
      </c>
    </row>
    <row r="1168" spans="1:13" ht="15" customHeight="1" x14ac:dyDescent="0.3">
      <c r="A1168" s="3" t="s">
        <v>487</v>
      </c>
      <c r="B1168" s="4" t="s">
        <v>113</v>
      </c>
      <c r="C1168" s="9" t="s">
        <v>114</v>
      </c>
      <c r="D1168" s="4" t="s">
        <v>458</v>
      </c>
      <c r="E1168" s="4" t="s">
        <v>39</v>
      </c>
      <c r="F1168" s="34" t="s">
        <v>316</v>
      </c>
      <c r="G1168" s="35">
        <v>0</v>
      </c>
      <c r="H1168" s="3" t="s">
        <v>466</v>
      </c>
      <c r="I1168" s="36" t="s">
        <v>1</v>
      </c>
      <c r="J1168" s="36" t="s">
        <v>467</v>
      </c>
      <c r="K1168" s="36" t="str">
        <f t="shared" ca="1" si="18"/>
        <v>99242DC7-70BC-717F-9322-4FEBF48D6DA6</v>
      </c>
      <c r="L1168" s="37"/>
      <c r="M1168" s="37" t="s">
        <v>115</v>
      </c>
    </row>
    <row r="1169" spans="1:13" ht="15" customHeight="1" x14ac:dyDescent="0.3">
      <c r="A1169" s="3" t="s">
        <v>487</v>
      </c>
      <c r="B1169" s="4" t="s">
        <v>113</v>
      </c>
      <c r="C1169" s="9" t="s">
        <v>114</v>
      </c>
      <c r="D1169" s="4" t="s">
        <v>458</v>
      </c>
      <c r="E1169" s="4" t="s">
        <v>39</v>
      </c>
      <c r="F1169" s="34" t="s">
        <v>318</v>
      </c>
      <c r="G1169" s="35">
        <v>0</v>
      </c>
      <c r="H1169" s="3" t="s">
        <v>466</v>
      </c>
      <c r="I1169" s="36" t="s">
        <v>1</v>
      </c>
      <c r="J1169" s="36" t="s">
        <v>467</v>
      </c>
      <c r="K1169" s="36" t="str">
        <f t="shared" ca="1" si="18"/>
        <v>0DE6D73F-9336-7351-5B68-CEF0E6EE6B3B</v>
      </c>
      <c r="L1169" s="37"/>
      <c r="M1169" s="37" t="s">
        <v>115</v>
      </c>
    </row>
    <row r="1170" spans="1:13" ht="15" customHeight="1" x14ac:dyDescent="0.3">
      <c r="A1170" s="3" t="s">
        <v>487</v>
      </c>
      <c r="B1170" s="4" t="s">
        <v>113</v>
      </c>
      <c r="C1170" s="9" t="s">
        <v>114</v>
      </c>
      <c r="D1170" s="4" t="s">
        <v>458</v>
      </c>
      <c r="E1170" s="4" t="s">
        <v>39</v>
      </c>
      <c r="F1170" s="34" t="s">
        <v>320</v>
      </c>
      <c r="G1170" s="35">
        <v>0</v>
      </c>
      <c r="H1170" s="3" t="s">
        <v>466</v>
      </c>
      <c r="I1170" s="36" t="s">
        <v>1</v>
      </c>
      <c r="J1170" s="36" t="s">
        <v>467</v>
      </c>
      <c r="K1170" s="36" t="str">
        <f t="shared" ca="1" si="18"/>
        <v>2975D976-B8C7-E131-6BC6-3FFD07FBB5BF</v>
      </c>
      <c r="L1170" s="37"/>
      <c r="M1170" s="37" t="s">
        <v>115</v>
      </c>
    </row>
    <row r="1171" spans="1:13" ht="15" customHeight="1" x14ac:dyDescent="0.3">
      <c r="A1171" s="3" t="s">
        <v>487</v>
      </c>
      <c r="B1171" s="4" t="s">
        <v>113</v>
      </c>
      <c r="C1171" s="9" t="s">
        <v>114</v>
      </c>
      <c r="D1171" s="4" t="s">
        <v>458</v>
      </c>
      <c r="E1171" s="4" t="s">
        <v>39</v>
      </c>
      <c r="F1171" s="34" t="s">
        <v>322</v>
      </c>
      <c r="G1171" s="35">
        <v>0</v>
      </c>
      <c r="H1171" s="3" t="s">
        <v>466</v>
      </c>
      <c r="I1171" s="36" t="s">
        <v>1</v>
      </c>
      <c r="J1171" s="36" t="s">
        <v>467</v>
      </c>
      <c r="K1171" s="36" t="str">
        <f t="shared" ca="1" si="18"/>
        <v>5641B409-DE86-359E-9244-0F8D2258A301</v>
      </c>
      <c r="L1171" s="37"/>
      <c r="M1171" s="37" t="s">
        <v>115</v>
      </c>
    </row>
    <row r="1172" spans="1:13" ht="15" customHeight="1" x14ac:dyDescent="0.3">
      <c r="A1172" s="3" t="s">
        <v>487</v>
      </c>
      <c r="B1172" s="4" t="s">
        <v>113</v>
      </c>
      <c r="C1172" s="9" t="s">
        <v>114</v>
      </c>
      <c r="D1172" s="4" t="s">
        <v>458</v>
      </c>
      <c r="E1172" s="4" t="s">
        <v>39</v>
      </c>
      <c r="F1172" s="34" t="s">
        <v>324</v>
      </c>
      <c r="G1172" s="35">
        <v>0</v>
      </c>
      <c r="H1172" s="3" t="s">
        <v>466</v>
      </c>
      <c r="I1172" s="36" t="s">
        <v>1</v>
      </c>
      <c r="J1172" s="36" t="s">
        <v>467</v>
      </c>
      <c r="K1172" s="36" t="str">
        <f t="shared" ca="1" si="18"/>
        <v>A683EFEA-C18F-5A14-41AF-171A9504B603</v>
      </c>
      <c r="L1172" s="37"/>
      <c r="M1172" s="37" t="s">
        <v>115</v>
      </c>
    </row>
    <row r="1173" spans="1:13" ht="15" customHeight="1" x14ac:dyDescent="0.3">
      <c r="A1173" s="3" t="s">
        <v>487</v>
      </c>
      <c r="B1173" s="4" t="s">
        <v>113</v>
      </c>
      <c r="C1173" s="9" t="s">
        <v>114</v>
      </c>
      <c r="D1173" s="4" t="s">
        <v>458</v>
      </c>
      <c r="E1173" s="4" t="s">
        <v>39</v>
      </c>
      <c r="F1173" s="34" t="s">
        <v>326</v>
      </c>
      <c r="G1173" s="35">
        <v>0</v>
      </c>
      <c r="H1173" s="3" t="s">
        <v>466</v>
      </c>
      <c r="I1173" s="36" t="s">
        <v>1</v>
      </c>
      <c r="J1173" s="36" t="s">
        <v>467</v>
      </c>
      <c r="K1173" s="36" t="str">
        <f t="shared" ca="1" si="18"/>
        <v>E655522C-BE82-A638-444C-5E82B4186B45</v>
      </c>
      <c r="L1173" s="37"/>
      <c r="M1173" s="37" t="s">
        <v>115</v>
      </c>
    </row>
    <row r="1174" spans="1:13" ht="15" customHeight="1" x14ac:dyDescent="0.3">
      <c r="A1174" s="3" t="s">
        <v>487</v>
      </c>
      <c r="B1174" s="4" t="s">
        <v>113</v>
      </c>
      <c r="C1174" s="9" t="s">
        <v>114</v>
      </c>
      <c r="D1174" s="4" t="s">
        <v>458</v>
      </c>
      <c r="E1174" s="4" t="s">
        <v>39</v>
      </c>
      <c r="F1174" s="34" t="s">
        <v>328</v>
      </c>
      <c r="G1174" s="35">
        <v>0</v>
      </c>
      <c r="H1174" s="3" t="s">
        <v>466</v>
      </c>
      <c r="I1174" s="36" t="s">
        <v>1</v>
      </c>
      <c r="J1174" s="36" t="s">
        <v>467</v>
      </c>
      <c r="K1174" s="36" t="str">
        <f t="shared" ca="1" si="18"/>
        <v>A0FDE4A3-32E5-3410-C4CA-2B75392BB549</v>
      </c>
      <c r="L1174" s="37"/>
      <c r="M1174" s="37" t="s">
        <v>115</v>
      </c>
    </row>
    <row r="1175" spans="1:13" ht="15" customHeight="1" x14ac:dyDescent="0.3">
      <c r="A1175" s="3" t="s">
        <v>487</v>
      </c>
      <c r="B1175" s="4" t="s">
        <v>113</v>
      </c>
      <c r="C1175" s="9" t="s">
        <v>114</v>
      </c>
      <c r="D1175" s="4" t="s">
        <v>458</v>
      </c>
      <c r="E1175" s="4" t="s">
        <v>39</v>
      </c>
      <c r="F1175" s="34" t="s">
        <v>330</v>
      </c>
      <c r="G1175" s="35">
        <v>0</v>
      </c>
      <c r="H1175" s="3" t="s">
        <v>466</v>
      </c>
      <c r="I1175" s="36" t="s">
        <v>1</v>
      </c>
      <c r="J1175" s="36" t="s">
        <v>467</v>
      </c>
      <c r="K1175" s="36" t="str">
        <f t="shared" ca="1" si="18"/>
        <v>68FB6962-3514-1D5D-AB5D-2604318B0BAA</v>
      </c>
      <c r="L1175" s="37"/>
      <c r="M1175" s="37" t="s">
        <v>115</v>
      </c>
    </row>
    <row r="1176" spans="1:13" ht="15" customHeight="1" x14ac:dyDescent="0.3">
      <c r="A1176" s="3" t="s">
        <v>487</v>
      </c>
      <c r="B1176" s="4" t="s">
        <v>113</v>
      </c>
      <c r="C1176" s="9" t="s">
        <v>114</v>
      </c>
      <c r="D1176" s="4" t="s">
        <v>458</v>
      </c>
      <c r="E1176" s="4" t="s">
        <v>39</v>
      </c>
      <c r="F1176" s="34" t="s">
        <v>332</v>
      </c>
      <c r="G1176" s="35">
        <v>0</v>
      </c>
      <c r="H1176" s="3" t="s">
        <v>466</v>
      </c>
      <c r="I1176" s="36" t="s">
        <v>1</v>
      </c>
      <c r="J1176" s="36" t="s">
        <v>467</v>
      </c>
      <c r="K1176" s="36" t="str">
        <f t="shared" ca="1" si="18"/>
        <v>32EB8327-3F6D-F8C6-1126-80D3F7562C52</v>
      </c>
      <c r="L1176" s="37"/>
      <c r="M1176" s="37" t="s">
        <v>115</v>
      </c>
    </row>
    <row r="1177" spans="1:13" ht="15" customHeight="1" x14ac:dyDescent="0.3">
      <c r="A1177" s="3" t="s">
        <v>487</v>
      </c>
      <c r="B1177" s="4" t="s">
        <v>113</v>
      </c>
      <c r="C1177" s="9" t="s">
        <v>114</v>
      </c>
      <c r="D1177" s="4" t="s">
        <v>458</v>
      </c>
      <c r="E1177" s="4" t="s">
        <v>39</v>
      </c>
      <c r="F1177" s="34" t="s">
        <v>334</v>
      </c>
      <c r="G1177" s="35">
        <v>0</v>
      </c>
      <c r="H1177" s="3" t="s">
        <v>466</v>
      </c>
      <c r="I1177" s="36" t="s">
        <v>1</v>
      </c>
      <c r="J1177" s="36" t="s">
        <v>467</v>
      </c>
      <c r="K1177" s="36" t="str">
        <f t="shared" ca="1" si="18"/>
        <v>14433C26-7691-B1DA-A005-2292683B35FA</v>
      </c>
      <c r="L1177" s="37"/>
      <c r="M1177" s="37" t="s">
        <v>115</v>
      </c>
    </row>
    <row r="1178" spans="1:13" ht="15" customHeight="1" x14ac:dyDescent="0.3">
      <c r="A1178" s="3" t="s">
        <v>487</v>
      </c>
      <c r="B1178" s="4" t="s">
        <v>113</v>
      </c>
      <c r="C1178" s="9" t="s">
        <v>114</v>
      </c>
      <c r="D1178" s="4" t="s">
        <v>458</v>
      </c>
      <c r="E1178" s="4" t="s">
        <v>39</v>
      </c>
      <c r="F1178" s="34" t="s">
        <v>336</v>
      </c>
      <c r="G1178" s="35">
        <v>0</v>
      </c>
      <c r="H1178" s="3" t="s">
        <v>466</v>
      </c>
      <c r="I1178" s="36" t="s">
        <v>1</v>
      </c>
      <c r="J1178" s="36" t="s">
        <v>467</v>
      </c>
      <c r="K1178" s="36" t="str">
        <f t="shared" ca="1" si="18"/>
        <v>991A087D-8018-61AF-9D47-9E7EF79B026F</v>
      </c>
      <c r="L1178" s="37"/>
      <c r="M1178" s="37" t="s">
        <v>115</v>
      </c>
    </row>
    <row r="1179" spans="1:13" ht="15" customHeight="1" x14ac:dyDescent="0.3">
      <c r="A1179" s="3" t="s">
        <v>487</v>
      </c>
      <c r="B1179" s="4" t="s">
        <v>113</v>
      </c>
      <c r="C1179" s="9" t="s">
        <v>114</v>
      </c>
      <c r="D1179" s="4" t="s">
        <v>458</v>
      </c>
      <c r="E1179" s="4" t="s">
        <v>39</v>
      </c>
      <c r="F1179" s="34" t="s">
        <v>338</v>
      </c>
      <c r="G1179" s="35">
        <v>0</v>
      </c>
      <c r="H1179" s="3" t="s">
        <v>466</v>
      </c>
      <c r="I1179" s="36" t="s">
        <v>1</v>
      </c>
      <c r="J1179" s="36" t="s">
        <v>467</v>
      </c>
      <c r="K1179" s="36" t="str">
        <f t="shared" ca="1" si="18"/>
        <v>F90A9749-15EE-A294-9716-A46F210266C9</v>
      </c>
      <c r="L1179" s="37"/>
      <c r="M1179" s="37" t="s">
        <v>115</v>
      </c>
    </row>
    <row r="1180" spans="1:13" ht="15" customHeight="1" x14ac:dyDescent="0.3">
      <c r="A1180" s="3" t="s">
        <v>487</v>
      </c>
      <c r="B1180" s="4" t="s">
        <v>113</v>
      </c>
      <c r="C1180" s="9" t="s">
        <v>114</v>
      </c>
      <c r="D1180" s="4" t="s">
        <v>458</v>
      </c>
      <c r="E1180" s="4" t="s">
        <v>39</v>
      </c>
      <c r="F1180" s="34" t="s">
        <v>340</v>
      </c>
      <c r="G1180" s="35">
        <v>0</v>
      </c>
      <c r="H1180" s="3" t="s">
        <v>466</v>
      </c>
      <c r="I1180" s="36" t="s">
        <v>1</v>
      </c>
      <c r="J1180" s="36" t="s">
        <v>467</v>
      </c>
      <c r="K1180" s="36" t="str">
        <f t="shared" ca="1" si="18"/>
        <v>8D08FB1F-C137-46C9-A74E-E500C8DE0671</v>
      </c>
      <c r="L1180" s="37"/>
      <c r="M1180" s="37" t="s">
        <v>115</v>
      </c>
    </row>
    <row r="1181" spans="1:13" ht="15" customHeight="1" x14ac:dyDescent="0.3">
      <c r="A1181" s="3" t="s">
        <v>487</v>
      </c>
      <c r="B1181" s="4" t="s">
        <v>113</v>
      </c>
      <c r="C1181" s="9" t="s">
        <v>114</v>
      </c>
      <c r="D1181" s="4" t="s">
        <v>458</v>
      </c>
      <c r="E1181" s="4" t="s">
        <v>39</v>
      </c>
      <c r="F1181" s="34" t="s">
        <v>342</v>
      </c>
      <c r="G1181" s="35">
        <v>0</v>
      </c>
      <c r="H1181" s="3" t="s">
        <v>466</v>
      </c>
      <c r="I1181" s="36" t="s">
        <v>1</v>
      </c>
      <c r="J1181" s="36" t="s">
        <v>467</v>
      </c>
      <c r="K1181" s="36" t="str">
        <f t="shared" ca="1" si="18"/>
        <v>48C3FCA2-7E25-C2A0-4A4A-F08EA7D0F8B7</v>
      </c>
      <c r="L1181" s="37"/>
      <c r="M1181" s="37" t="s">
        <v>115</v>
      </c>
    </row>
    <row r="1182" spans="1:13" ht="15" customHeight="1" x14ac:dyDescent="0.3">
      <c r="A1182" s="3" t="s">
        <v>487</v>
      </c>
      <c r="B1182" s="4" t="s">
        <v>113</v>
      </c>
      <c r="C1182" s="9" t="s">
        <v>114</v>
      </c>
      <c r="D1182" s="4" t="s">
        <v>458</v>
      </c>
      <c r="E1182" s="4" t="s">
        <v>39</v>
      </c>
      <c r="F1182" s="34" t="s">
        <v>344</v>
      </c>
      <c r="G1182" s="35">
        <v>0</v>
      </c>
      <c r="H1182" s="3" t="s">
        <v>466</v>
      </c>
      <c r="I1182" s="36" t="s">
        <v>1</v>
      </c>
      <c r="J1182" s="36" t="s">
        <v>467</v>
      </c>
      <c r="K1182" s="36" t="str">
        <f t="shared" ca="1" si="18"/>
        <v>47C8BAAF-BB8C-1AA8-5A9C-0A28F5DA133E</v>
      </c>
      <c r="L1182" s="37"/>
      <c r="M1182" s="37" t="s">
        <v>115</v>
      </c>
    </row>
    <row r="1183" spans="1:13" ht="15" customHeight="1" x14ac:dyDescent="0.3">
      <c r="A1183" s="3" t="s">
        <v>487</v>
      </c>
      <c r="B1183" s="4" t="s">
        <v>113</v>
      </c>
      <c r="C1183" s="9" t="s">
        <v>114</v>
      </c>
      <c r="D1183" s="4" t="s">
        <v>458</v>
      </c>
      <c r="E1183" s="4" t="s">
        <v>39</v>
      </c>
      <c r="F1183" s="34" t="s">
        <v>346</v>
      </c>
      <c r="G1183" s="35">
        <v>0</v>
      </c>
      <c r="H1183" s="3" t="s">
        <v>466</v>
      </c>
      <c r="I1183" s="36" t="s">
        <v>1</v>
      </c>
      <c r="J1183" s="36" t="s">
        <v>467</v>
      </c>
      <c r="K1183" s="36" t="str">
        <f t="shared" ca="1" si="18"/>
        <v>A0C89B89-2BE2-278F-F958-82A7B6A4EDDD</v>
      </c>
      <c r="L1183" s="37"/>
      <c r="M1183" s="37" t="s">
        <v>115</v>
      </c>
    </row>
    <row r="1184" spans="1:13" ht="15" customHeight="1" x14ac:dyDescent="0.3">
      <c r="A1184" s="3" t="s">
        <v>487</v>
      </c>
      <c r="B1184" s="4" t="s">
        <v>113</v>
      </c>
      <c r="C1184" s="9" t="s">
        <v>114</v>
      </c>
      <c r="D1184" s="4" t="s">
        <v>458</v>
      </c>
      <c r="E1184" s="4" t="s">
        <v>39</v>
      </c>
      <c r="F1184" s="34" t="s">
        <v>348</v>
      </c>
      <c r="G1184" s="35">
        <v>0</v>
      </c>
      <c r="H1184" s="3" t="s">
        <v>466</v>
      </c>
      <c r="I1184" s="36" t="s">
        <v>1</v>
      </c>
      <c r="J1184" s="36" t="s">
        <v>467</v>
      </c>
      <c r="K1184" s="36" t="str">
        <f t="shared" ca="1" si="18"/>
        <v>84AB262D-FBD1-43B8-0FF6-757A83BCB70E</v>
      </c>
      <c r="L1184" s="37"/>
      <c r="M1184" s="37" t="s">
        <v>115</v>
      </c>
    </row>
    <row r="1185" spans="1:13" ht="15" customHeight="1" x14ac:dyDescent="0.3">
      <c r="A1185" s="3" t="s">
        <v>487</v>
      </c>
      <c r="B1185" s="4" t="s">
        <v>113</v>
      </c>
      <c r="C1185" s="9" t="s">
        <v>114</v>
      </c>
      <c r="D1185" s="4" t="s">
        <v>458</v>
      </c>
      <c r="E1185" s="4" t="s">
        <v>39</v>
      </c>
      <c r="F1185" s="34" t="s">
        <v>350</v>
      </c>
      <c r="G1185" s="35">
        <v>0</v>
      </c>
      <c r="H1185" s="3" t="s">
        <v>466</v>
      </c>
      <c r="I1185" s="36" t="s">
        <v>1</v>
      </c>
      <c r="J1185" s="36" t="s">
        <v>467</v>
      </c>
      <c r="K1185" s="36" t="str">
        <f t="shared" ca="1" si="18"/>
        <v>67004344-FB25-3BE3-3C62-8748233293B8</v>
      </c>
      <c r="L1185" s="37"/>
      <c r="M1185" s="37" t="s">
        <v>115</v>
      </c>
    </row>
    <row r="1186" spans="1:13" ht="15" customHeight="1" x14ac:dyDescent="0.3">
      <c r="A1186" s="3" t="s">
        <v>487</v>
      </c>
      <c r="B1186" s="4" t="s">
        <v>113</v>
      </c>
      <c r="C1186" s="9" t="s">
        <v>114</v>
      </c>
      <c r="D1186" s="4" t="s">
        <v>458</v>
      </c>
      <c r="E1186" s="4" t="s">
        <v>39</v>
      </c>
      <c r="F1186" s="34" t="s">
        <v>352</v>
      </c>
      <c r="G1186" s="35">
        <v>0</v>
      </c>
      <c r="H1186" s="3" t="s">
        <v>466</v>
      </c>
      <c r="I1186" s="36" t="s">
        <v>1</v>
      </c>
      <c r="J1186" s="36" t="s">
        <v>467</v>
      </c>
      <c r="K1186" s="36" t="str">
        <f t="shared" ca="1" si="18"/>
        <v>9A001F4A-5E83-6508-117A-0D00312156DE</v>
      </c>
      <c r="L1186" s="37"/>
      <c r="M1186" s="37" t="s">
        <v>115</v>
      </c>
    </row>
    <row r="1187" spans="1:13" ht="15" customHeight="1" x14ac:dyDescent="0.3">
      <c r="A1187" s="3" t="s">
        <v>487</v>
      </c>
      <c r="B1187" s="4" t="s">
        <v>113</v>
      </c>
      <c r="C1187" s="9" t="s">
        <v>114</v>
      </c>
      <c r="D1187" s="4" t="s">
        <v>458</v>
      </c>
      <c r="E1187" s="4" t="s">
        <v>39</v>
      </c>
      <c r="F1187" s="34" t="s">
        <v>354</v>
      </c>
      <c r="G1187" s="35">
        <v>0</v>
      </c>
      <c r="H1187" s="3" t="s">
        <v>466</v>
      </c>
      <c r="I1187" s="36" t="s">
        <v>1</v>
      </c>
      <c r="J1187" s="36" t="s">
        <v>467</v>
      </c>
      <c r="K1187" s="36" t="str">
        <f t="shared" ca="1" si="18"/>
        <v>F13EAEA2-D5E2-9197-18C5-1E0CC382A9B4</v>
      </c>
      <c r="L1187" s="37"/>
      <c r="M1187" s="37" t="s">
        <v>115</v>
      </c>
    </row>
    <row r="1188" spans="1:13" ht="15" customHeight="1" x14ac:dyDescent="0.3">
      <c r="A1188" s="3" t="s">
        <v>487</v>
      </c>
      <c r="B1188" s="4" t="s">
        <v>113</v>
      </c>
      <c r="C1188" s="9" t="s">
        <v>114</v>
      </c>
      <c r="D1188" s="4" t="s">
        <v>458</v>
      </c>
      <c r="E1188" s="4" t="s">
        <v>39</v>
      </c>
      <c r="F1188" s="34" t="s">
        <v>356</v>
      </c>
      <c r="G1188" s="35">
        <v>0</v>
      </c>
      <c r="H1188" s="3" t="s">
        <v>466</v>
      </c>
      <c r="I1188" s="36" t="s">
        <v>1</v>
      </c>
      <c r="J1188" s="36" t="s">
        <v>467</v>
      </c>
      <c r="K1188" s="36" t="str">
        <f t="shared" ca="1" si="18"/>
        <v>E0FCC7ED-4A5D-B956-B7B9-D8A606DD5E2C</v>
      </c>
      <c r="L1188" s="37"/>
      <c r="M1188" s="37" t="s">
        <v>115</v>
      </c>
    </row>
    <row r="1189" spans="1:13" ht="15" customHeight="1" x14ac:dyDescent="0.3">
      <c r="A1189" s="3" t="s">
        <v>487</v>
      </c>
      <c r="B1189" s="4" t="s">
        <v>113</v>
      </c>
      <c r="C1189" s="9" t="s">
        <v>114</v>
      </c>
      <c r="D1189" s="4" t="s">
        <v>458</v>
      </c>
      <c r="E1189" s="4" t="s">
        <v>39</v>
      </c>
      <c r="F1189" s="34" t="s">
        <v>358</v>
      </c>
      <c r="G1189" s="35">
        <v>0</v>
      </c>
      <c r="H1189" s="3" t="s">
        <v>466</v>
      </c>
      <c r="I1189" s="36" t="s">
        <v>1</v>
      </c>
      <c r="J1189" s="36" t="s">
        <v>467</v>
      </c>
      <c r="K1189" s="36" t="str">
        <f t="shared" ca="1" si="18"/>
        <v>931FBBB3-B69B-CE2C-5814-AFA743468308</v>
      </c>
      <c r="L1189" s="37"/>
      <c r="M1189" s="37" t="s">
        <v>115</v>
      </c>
    </row>
    <row r="1190" spans="1:13" ht="15" customHeight="1" x14ac:dyDescent="0.3">
      <c r="A1190" s="3" t="s">
        <v>487</v>
      </c>
      <c r="B1190" s="4" t="s">
        <v>113</v>
      </c>
      <c r="C1190" s="9" t="s">
        <v>114</v>
      </c>
      <c r="D1190" s="4" t="s">
        <v>458</v>
      </c>
      <c r="E1190" s="4" t="s">
        <v>39</v>
      </c>
      <c r="F1190" s="34" t="s">
        <v>360</v>
      </c>
      <c r="G1190" s="35">
        <v>0</v>
      </c>
      <c r="H1190" s="3" t="s">
        <v>466</v>
      </c>
      <c r="I1190" s="36" t="s">
        <v>1</v>
      </c>
      <c r="J1190" s="36" t="s">
        <v>467</v>
      </c>
      <c r="K1190" s="36" t="str">
        <f t="shared" ca="1" si="18"/>
        <v>D2BF208E-F6D2-5935-0F37-F8CD45399F6C</v>
      </c>
      <c r="L1190" s="37"/>
      <c r="M1190" s="37" t="s">
        <v>115</v>
      </c>
    </row>
    <row r="1191" spans="1:13" ht="15" customHeight="1" x14ac:dyDescent="0.3">
      <c r="A1191" s="3" t="s">
        <v>487</v>
      </c>
      <c r="B1191" s="4" t="s">
        <v>113</v>
      </c>
      <c r="C1191" s="9" t="s">
        <v>114</v>
      </c>
      <c r="D1191" s="4" t="s">
        <v>458</v>
      </c>
      <c r="E1191" s="4" t="s">
        <v>39</v>
      </c>
      <c r="F1191" s="34" t="s">
        <v>362</v>
      </c>
      <c r="G1191" s="35">
        <v>0</v>
      </c>
      <c r="H1191" s="3" t="s">
        <v>466</v>
      </c>
      <c r="I1191" s="36" t="s">
        <v>1</v>
      </c>
      <c r="J1191" s="36" t="s">
        <v>467</v>
      </c>
      <c r="K1191" s="36" t="str">
        <f t="shared" ca="1" si="18"/>
        <v>69E34021-E99C-1A97-0539-301A2447E1E5</v>
      </c>
      <c r="L1191" s="37"/>
      <c r="M1191" s="37" t="s">
        <v>115</v>
      </c>
    </row>
    <row r="1192" spans="1:13" ht="15" customHeight="1" x14ac:dyDescent="0.3">
      <c r="A1192" s="3" t="s">
        <v>487</v>
      </c>
      <c r="B1192" s="4" t="s">
        <v>113</v>
      </c>
      <c r="C1192" s="9" t="s">
        <v>114</v>
      </c>
      <c r="D1192" s="4" t="s">
        <v>458</v>
      </c>
      <c r="E1192" s="4" t="s">
        <v>39</v>
      </c>
      <c r="F1192" s="34" t="s">
        <v>364</v>
      </c>
      <c r="G1192" s="35">
        <v>0</v>
      </c>
      <c r="H1192" s="3" t="s">
        <v>466</v>
      </c>
      <c r="I1192" s="36" t="s">
        <v>1</v>
      </c>
      <c r="J1192" s="36" t="s">
        <v>467</v>
      </c>
      <c r="K1192" s="36" t="str">
        <f t="shared" ca="1" si="18"/>
        <v>A082A5AE-BF2C-31B4-5D3F-7E35835AA3CB</v>
      </c>
      <c r="L1192" s="37"/>
      <c r="M1192" s="37" t="s">
        <v>115</v>
      </c>
    </row>
    <row r="1193" spans="1:13" ht="15" customHeight="1" x14ac:dyDescent="0.3">
      <c r="A1193" s="3" t="s">
        <v>487</v>
      </c>
      <c r="B1193" s="4" t="s">
        <v>113</v>
      </c>
      <c r="C1193" s="9" t="s">
        <v>114</v>
      </c>
      <c r="D1193" s="4" t="s">
        <v>458</v>
      </c>
      <c r="E1193" s="4" t="s">
        <v>39</v>
      </c>
      <c r="F1193" s="34" t="s">
        <v>366</v>
      </c>
      <c r="G1193" s="35">
        <v>0</v>
      </c>
      <c r="H1193" s="3" t="s">
        <v>466</v>
      </c>
      <c r="I1193" s="36" t="s">
        <v>1</v>
      </c>
      <c r="J1193" s="36" t="s">
        <v>467</v>
      </c>
      <c r="K1193" s="36" t="str">
        <f t="shared" ca="1" si="18"/>
        <v>CC1525AA-A78D-7536-24C4-D6FB9438EB70</v>
      </c>
      <c r="L1193" s="37"/>
      <c r="M1193" s="37" t="s">
        <v>115</v>
      </c>
    </row>
    <row r="1194" spans="1:13" ht="15" customHeight="1" x14ac:dyDescent="0.3">
      <c r="A1194" s="3" t="s">
        <v>487</v>
      </c>
      <c r="B1194" s="4" t="s">
        <v>113</v>
      </c>
      <c r="C1194" s="9" t="s">
        <v>114</v>
      </c>
      <c r="D1194" s="4" t="s">
        <v>458</v>
      </c>
      <c r="E1194" s="4" t="s">
        <v>39</v>
      </c>
      <c r="F1194" s="34" t="s">
        <v>368</v>
      </c>
      <c r="G1194" s="35">
        <v>0</v>
      </c>
      <c r="H1194" s="3" t="s">
        <v>466</v>
      </c>
      <c r="I1194" s="36" t="s">
        <v>1</v>
      </c>
      <c r="J1194" s="36" t="s">
        <v>467</v>
      </c>
      <c r="K1194" s="36" t="str">
        <f t="shared" ca="1" si="18"/>
        <v>2E6BB463-078C-2E52-6D70-44C9EC797FEC</v>
      </c>
      <c r="L1194" s="37"/>
      <c r="M1194" s="37" t="s">
        <v>115</v>
      </c>
    </row>
    <row r="1195" spans="1:13" ht="15" customHeight="1" x14ac:dyDescent="0.3">
      <c r="A1195" s="3" t="s">
        <v>487</v>
      </c>
      <c r="B1195" s="4" t="s">
        <v>113</v>
      </c>
      <c r="C1195" s="9" t="s">
        <v>114</v>
      </c>
      <c r="D1195" s="4" t="s">
        <v>458</v>
      </c>
      <c r="E1195" s="4" t="s">
        <v>39</v>
      </c>
      <c r="F1195" s="34" t="s">
        <v>370</v>
      </c>
      <c r="G1195" s="35">
        <v>0</v>
      </c>
      <c r="H1195" s="3" t="s">
        <v>466</v>
      </c>
      <c r="I1195" s="36" t="s">
        <v>1</v>
      </c>
      <c r="J1195" s="36" t="s">
        <v>467</v>
      </c>
      <c r="K1195" s="36" t="str">
        <f t="shared" ca="1" si="18"/>
        <v>445EFA14-EA9D-4DC9-6ECE-961A8C540501</v>
      </c>
      <c r="L1195" s="37"/>
      <c r="M1195" s="37" t="s">
        <v>115</v>
      </c>
    </row>
    <row r="1196" spans="1:13" ht="15" customHeight="1" x14ac:dyDescent="0.3">
      <c r="A1196" s="3" t="s">
        <v>487</v>
      </c>
      <c r="B1196" s="4" t="s">
        <v>113</v>
      </c>
      <c r="C1196" s="9" t="s">
        <v>114</v>
      </c>
      <c r="D1196" s="4" t="s">
        <v>458</v>
      </c>
      <c r="E1196" s="4" t="s">
        <v>39</v>
      </c>
      <c r="F1196" s="34" t="s">
        <v>372</v>
      </c>
      <c r="G1196" s="35">
        <v>0</v>
      </c>
      <c r="H1196" s="3" t="s">
        <v>466</v>
      </c>
      <c r="I1196" s="36" t="s">
        <v>1</v>
      </c>
      <c r="J1196" s="36" t="s">
        <v>467</v>
      </c>
      <c r="K1196" s="36" t="str">
        <f t="shared" ca="1" si="18"/>
        <v>8A2CADC6-BE41-2D1F-A903-22518AA1260B</v>
      </c>
      <c r="L1196" s="37"/>
      <c r="M1196" s="37" t="s">
        <v>115</v>
      </c>
    </row>
    <row r="1197" spans="1:13" ht="15" customHeight="1" x14ac:dyDescent="0.3">
      <c r="A1197" s="3" t="s">
        <v>487</v>
      </c>
      <c r="B1197" s="4" t="s">
        <v>113</v>
      </c>
      <c r="C1197" s="9" t="s">
        <v>114</v>
      </c>
      <c r="D1197" s="4" t="s">
        <v>458</v>
      </c>
      <c r="E1197" s="4" t="s">
        <v>39</v>
      </c>
      <c r="F1197" s="34" t="s">
        <v>250</v>
      </c>
      <c r="G1197" s="35">
        <v>0</v>
      </c>
      <c r="H1197" s="3" t="s">
        <v>466</v>
      </c>
      <c r="I1197" s="36" t="s">
        <v>1</v>
      </c>
      <c r="J1197" s="36" t="s">
        <v>467</v>
      </c>
      <c r="K1197" s="36" t="str">
        <f t="shared" ca="1" si="18"/>
        <v>BD430E10-D14E-F517-88F8-66CF6B951EA7</v>
      </c>
      <c r="L1197" s="37"/>
      <c r="M1197" s="37" t="s">
        <v>115</v>
      </c>
    </row>
    <row r="1198" spans="1:13" ht="15" customHeight="1" x14ac:dyDescent="0.3">
      <c r="A1198" s="3" t="s">
        <v>487</v>
      </c>
      <c r="B1198" s="4" t="s">
        <v>113</v>
      </c>
      <c r="C1198" s="9" t="s">
        <v>114</v>
      </c>
      <c r="D1198" s="4" t="s">
        <v>458</v>
      </c>
      <c r="E1198" s="4" t="s">
        <v>39</v>
      </c>
      <c r="F1198" s="34" t="s">
        <v>375</v>
      </c>
      <c r="G1198" s="35">
        <v>0</v>
      </c>
      <c r="H1198" s="3" t="s">
        <v>466</v>
      </c>
      <c r="I1198" s="36" t="s">
        <v>1</v>
      </c>
      <c r="J1198" s="36" t="s">
        <v>467</v>
      </c>
      <c r="K1198" s="36" t="str">
        <f t="shared" ca="1" si="18"/>
        <v>B8844F96-E827-B734-14E9-4F8A54278BA5</v>
      </c>
      <c r="L1198" s="37"/>
      <c r="M1198" s="37" t="s">
        <v>115</v>
      </c>
    </row>
    <row r="1199" spans="1:13" ht="15" customHeight="1" x14ac:dyDescent="0.3">
      <c r="A1199" s="3" t="s">
        <v>488</v>
      </c>
      <c r="B1199" s="4" t="s">
        <v>113</v>
      </c>
      <c r="C1199" s="9" t="s">
        <v>114</v>
      </c>
      <c r="D1199" s="4" t="s">
        <v>458</v>
      </c>
      <c r="E1199" s="4" t="s">
        <v>39</v>
      </c>
      <c r="F1199" s="34" t="s">
        <v>251</v>
      </c>
      <c r="G1199" s="35">
        <v>1</v>
      </c>
      <c r="H1199" s="3" t="s">
        <v>463</v>
      </c>
      <c r="I1199" s="36" t="s">
        <v>1</v>
      </c>
      <c r="J1199" s="36" t="s">
        <v>464</v>
      </c>
      <c r="K1199" s="36" t="str">
        <f t="shared" ca="1" si="18"/>
        <v>AF0D4FEF-7554-250F-D7F4-890C26BB0261</v>
      </c>
      <c r="L1199" s="37"/>
      <c r="M1199" s="37" t="s">
        <v>115</v>
      </c>
    </row>
    <row r="1200" spans="1:13" ht="15" customHeight="1" x14ac:dyDescent="0.3">
      <c r="A1200" s="3" t="s">
        <v>488</v>
      </c>
      <c r="B1200" s="4" t="s">
        <v>113</v>
      </c>
      <c r="C1200" s="9" t="s">
        <v>114</v>
      </c>
      <c r="D1200" s="4" t="s">
        <v>458</v>
      </c>
      <c r="E1200" s="4" t="s">
        <v>39</v>
      </c>
      <c r="F1200" s="34" t="s">
        <v>254</v>
      </c>
      <c r="G1200" s="35">
        <v>1</v>
      </c>
      <c r="H1200" s="3" t="s">
        <v>463</v>
      </c>
      <c r="I1200" s="36" t="s">
        <v>1</v>
      </c>
      <c r="J1200" s="36" t="s">
        <v>464</v>
      </c>
      <c r="K1200" s="36" t="str">
        <f t="shared" ca="1" si="18"/>
        <v>6115BADC-A4A2-9D56-F2C5-75ABCA83D035</v>
      </c>
      <c r="L1200" s="37"/>
      <c r="M1200" s="37" t="s">
        <v>115</v>
      </c>
    </row>
    <row r="1201" spans="1:13" ht="15" customHeight="1" x14ac:dyDescent="0.3">
      <c r="A1201" s="3" t="s">
        <v>488</v>
      </c>
      <c r="B1201" s="4" t="s">
        <v>113</v>
      </c>
      <c r="C1201" s="9" t="s">
        <v>114</v>
      </c>
      <c r="D1201" s="4" t="s">
        <v>458</v>
      </c>
      <c r="E1201" s="4" t="s">
        <v>39</v>
      </c>
      <c r="F1201" s="34" t="s">
        <v>256</v>
      </c>
      <c r="G1201" s="35">
        <v>1</v>
      </c>
      <c r="H1201" s="3" t="s">
        <v>463</v>
      </c>
      <c r="I1201" s="36" t="s">
        <v>1</v>
      </c>
      <c r="J1201" s="36" t="s">
        <v>464</v>
      </c>
      <c r="K1201" s="36" t="str">
        <f t="shared" ca="1" si="18"/>
        <v>D3C3A795-F4E0-5F92-6450-960891A2E046</v>
      </c>
      <c r="L1201" s="37"/>
      <c r="M1201" s="37" t="s">
        <v>115</v>
      </c>
    </row>
    <row r="1202" spans="1:13" ht="15" customHeight="1" x14ac:dyDescent="0.3">
      <c r="A1202" s="3" t="s">
        <v>488</v>
      </c>
      <c r="B1202" s="4" t="s">
        <v>113</v>
      </c>
      <c r="C1202" s="9" t="s">
        <v>114</v>
      </c>
      <c r="D1202" s="4" t="s">
        <v>458</v>
      </c>
      <c r="E1202" s="4" t="s">
        <v>39</v>
      </c>
      <c r="F1202" s="34" t="s">
        <v>258</v>
      </c>
      <c r="G1202" s="35">
        <v>1</v>
      </c>
      <c r="H1202" s="3" t="s">
        <v>463</v>
      </c>
      <c r="I1202" s="36" t="s">
        <v>1</v>
      </c>
      <c r="J1202" s="36" t="s">
        <v>464</v>
      </c>
      <c r="K1202" s="36" t="str">
        <f t="shared" ca="1" si="18"/>
        <v>02E8F91D-FA8F-166D-F032-D1F5AB0EE18B</v>
      </c>
      <c r="L1202" s="37"/>
      <c r="M1202" s="37" t="s">
        <v>115</v>
      </c>
    </row>
    <row r="1203" spans="1:13" ht="15" customHeight="1" x14ac:dyDescent="0.3">
      <c r="A1203" s="3" t="s">
        <v>488</v>
      </c>
      <c r="B1203" s="4" t="s">
        <v>113</v>
      </c>
      <c r="C1203" s="9" t="s">
        <v>114</v>
      </c>
      <c r="D1203" s="4" t="s">
        <v>458</v>
      </c>
      <c r="E1203" s="4" t="s">
        <v>39</v>
      </c>
      <c r="F1203" s="34" t="s">
        <v>260</v>
      </c>
      <c r="G1203" s="35">
        <v>1</v>
      </c>
      <c r="H1203" s="3" t="s">
        <v>463</v>
      </c>
      <c r="I1203" s="36" t="s">
        <v>1</v>
      </c>
      <c r="J1203" s="36" t="s">
        <v>464</v>
      </c>
      <c r="K1203" s="36" t="str">
        <f t="shared" ca="1" si="18"/>
        <v>4099AE4F-BA0C-94A2-75C4-9394B4B3C874</v>
      </c>
      <c r="L1203" s="37"/>
      <c r="M1203" s="37" t="s">
        <v>115</v>
      </c>
    </row>
    <row r="1204" spans="1:13" ht="15" customHeight="1" x14ac:dyDescent="0.3">
      <c r="A1204" s="3" t="s">
        <v>488</v>
      </c>
      <c r="B1204" s="4" t="s">
        <v>113</v>
      </c>
      <c r="C1204" s="9" t="s">
        <v>114</v>
      </c>
      <c r="D1204" s="4" t="s">
        <v>458</v>
      </c>
      <c r="E1204" s="4" t="s">
        <v>39</v>
      </c>
      <c r="F1204" s="34" t="s">
        <v>262</v>
      </c>
      <c r="G1204" s="35">
        <v>1</v>
      </c>
      <c r="H1204" s="3" t="s">
        <v>463</v>
      </c>
      <c r="I1204" s="36" t="s">
        <v>1</v>
      </c>
      <c r="J1204" s="36" t="s">
        <v>464</v>
      </c>
      <c r="K1204" s="36" t="str">
        <f t="shared" ca="1" si="18"/>
        <v>86AD2A5A-7F24-BC72-4A97-708D95D0E59A</v>
      </c>
      <c r="L1204" s="37"/>
      <c r="M1204" s="37" t="s">
        <v>115</v>
      </c>
    </row>
    <row r="1205" spans="1:13" ht="15" customHeight="1" x14ac:dyDescent="0.3">
      <c r="A1205" s="3" t="s">
        <v>488</v>
      </c>
      <c r="B1205" s="4" t="s">
        <v>113</v>
      </c>
      <c r="C1205" s="9" t="s">
        <v>114</v>
      </c>
      <c r="D1205" s="4" t="s">
        <v>458</v>
      </c>
      <c r="E1205" s="4" t="s">
        <v>39</v>
      </c>
      <c r="F1205" s="34" t="s">
        <v>264</v>
      </c>
      <c r="G1205" s="35">
        <v>1</v>
      </c>
      <c r="H1205" s="3" t="s">
        <v>463</v>
      </c>
      <c r="I1205" s="36" t="s">
        <v>1</v>
      </c>
      <c r="J1205" s="36" t="s">
        <v>464</v>
      </c>
      <c r="K1205" s="36" t="str">
        <f t="shared" ca="1" si="18"/>
        <v>8B1828AC-EFD0-1D75-1301-19659A281C36</v>
      </c>
      <c r="L1205" s="37"/>
      <c r="M1205" s="37" t="s">
        <v>115</v>
      </c>
    </row>
    <row r="1206" spans="1:13" ht="15" customHeight="1" x14ac:dyDescent="0.3">
      <c r="A1206" s="3" t="s">
        <v>488</v>
      </c>
      <c r="B1206" s="4" t="s">
        <v>113</v>
      </c>
      <c r="C1206" s="9" t="s">
        <v>114</v>
      </c>
      <c r="D1206" s="4" t="s">
        <v>458</v>
      </c>
      <c r="E1206" s="4" t="s">
        <v>39</v>
      </c>
      <c r="F1206" s="34" t="s">
        <v>266</v>
      </c>
      <c r="G1206" s="35">
        <v>1</v>
      </c>
      <c r="H1206" s="3" t="s">
        <v>463</v>
      </c>
      <c r="I1206" s="36" t="s">
        <v>1</v>
      </c>
      <c r="J1206" s="36" t="s">
        <v>464</v>
      </c>
      <c r="K1206" s="36" t="str">
        <f t="shared" ca="1" si="18"/>
        <v>F02E9F56-226C-C2B3-2067-AD8DB48E859D</v>
      </c>
      <c r="L1206" s="37"/>
      <c r="M1206" s="37" t="s">
        <v>115</v>
      </c>
    </row>
    <row r="1207" spans="1:13" ht="15" customHeight="1" x14ac:dyDescent="0.3">
      <c r="A1207" s="3" t="s">
        <v>488</v>
      </c>
      <c r="B1207" s="4" t="s">
        <v>113</v>
      </c>
      <c r="C1207" s="9" t="s">
        <v>114</v>
      </c>
      <c r="D1207" s="4" t="s">
        <v>458</v>
      </c>
      <c r="E1207" s="4" t="s">
        <v>39</v>
      </c>
      <c r="F1207" s="34" t="s">
        <v>268</v>
      </c>
      <c r="G1207" s="35">
        <v>1</v>
      </c>
      <c r="H1207" s="3" t="s">
        <v>463</v>
      </c>
      <c r="I1207" s="36" t="s">
        <v>1</v>
      </c>
      <c r="J1207" s="36" t="s">
        <v>464</v>
      </c>
      <c r="K1207" s="36" t="str">
        <f t="shared" ca="1" si="18"/>
        <v>8FB080DE-C2F7-93D9-820D-0A7F3CC29C42</v>
      </c>
      <c r="L1207" s="37"/>
      <c r="M1207" s="37" t="s">
        <v>115</v>
      </c>
    </row>
    <row r="1208" spans="1:13" ht="15" customHeight="1" x14ac:dyDescent="0.3">
      <c r="A1208" s="3" t="s">
        <v>488</v>
      </c>
      <c r="B1208" s="4" t="s">
        <v>113</v>
      </c>
      <c r="C1208" s="9" t="s">
        <v>114</v>
      </c>
      <c r="D1208" s="4" t="s">
        <v>458</v>
      </c>
      <c r="E1208" s="4" t="s">
        <v>39</v>
      </c>
      <c r="F1208" s="34" t="s">
        <v>270</v>
      </c>
      <c r="G1208" s="35">
        <v>1</v>
      </c>
      <c r="H1208" s="3" t="s">
        <v>463</v>
      </c>
      <c r="I1208" s="36" t="s">
        <v>1</v>
      </c>
      <c r="J1208" s="36" t="s">
        <v>464</v>
      </c>
      <c r="K1208" s="36" t="str">
        <f t="shared" ca="1" si="18"/>
        <v>F476C646-6E09-AD9C-20F3-AC3D018F8ACC</v>
      </c>
      <c r="L1208" s="37"/>
      <c r="M1208" s="37" t="s">
        <v>115</v>
      </c>
    </row>
    <row r="1209" spans="1:13" ht="15" customHeight="1" x14ac:dyDescent="0.3">
      <c r="A1209" s="3" t="s">
        <v>488</v>
      </c>
      <c r="B1209" s="4" t="s">
        <v>113</v>
      </c>
      <c r="C1209" s="9" t="s">
        <v>114</v>
      </c>
      <c r="D1209" s="4" t="s">
        <v>458</v>
      </c>
      <c r="E1209" s="4" t="s">
        <v>39</v>
      </c>
      <c r="F1209" s="34" t="s">
        <v>272</v>
      </c>
      <c r="G1209" s="35">
        <v>1</v>
      </c>
      <c r="H1209" s="3" t="s">
        <v>463</v>
      </c>
      <c r="I1209" s="36" t="s">
        <v>1</v>
      </c>
      <c r="J1209" s="36" t="s">
        <v>464</v>
      </c>
      <c r="K1209" s="36" t="str">
        <f t="shared" ca="1" si="18"/>
        <v>19190AA3-94DF-A50C-B5CC-6374ECAA8596</v>
      </c>
      <c r="L1209" s="37"/>
      <c r="M1209" s="37" t="s">
        <v>115</v>
      </c>
    </row>
    <row r="1210" spans="1:13" ht="15" customHeight="1" x14ac:dyDescent="0.3">
      <c r="A1210" s="3" t="s">
        <v>488</v>
      </c>
      <c r="B1210" s="4" t="s">
        <v>113</v>
      </c>
      <c r="C1210" s="9" t="s">
        <v>114</v>
      </c>
      <c r="D1210" s="4" t="s">
        <v>458</v>
      </c>
      <c r="E1210" s="4" t="s">
        <v>39</v>
      </c>
      <c r="F1210" s="34" t="s">
        <v>274</v>
      </c>
      <c r="G1210" s="35">
        <v>1</v>
      </c>
      <c r="H1210" s="3" t="s">
        <v>463</v>
      </c>
      <c r="I1210" s="36" t="s">
        <v>1</v>
      </c>
      <c r="J1210" s="36" t="s">
        <v>464</v>
      </c>
      <c r="K1210" s="36" t="str">
        <f t="shared" ca="1" si="18"/>
        <v>48C46FD5-FE7F-94ED-B743-2821F3B68501</v>
      </c>
      <c r="L1210" s="37"/>
      <c r="M1210" s="37" t="s">
        <v>115</v>
      </c>
    </row>
    <row r="1211" spans="1:13" ht="15" customHeight="1" x14ac:dyDescent="0.3">
      <c r="A1211" s="3" t="s">
        <v>488</v>
      </c>
      <c r="B1211" s="4" t="s">
        <v>113</v>
      </c>
      <c r="C1211" s="9" t="s">
        <v>114</v>
      </c>
      <c r="D1211" s="4" t="s">
        <v>458</v>
      </c>
      <c r="E1211" s="4" t="s">
        <v>39</v>
      </c>
      <c r="F1211" s="34" t="s">
        <v>276</v>
      </c>
      <c r="G1211" s="35">
        <v>1</v>
      </c>
      <c r="H1211" s="3" t="s">
        <v>463</v>
      </c>
      <c r="I1211" s="36" t="s">
        <v>1</v>
      </c>
      <c r="J1211" s="36" t="s">
        <v>464</v>
      </c>
      <c r="K1211" s="36" t="str">
        <f t="shared" ca="1" si="18"/>
        <v>468AC4C7-1B3C-50D5-087E-A7B7B6CC850A</v>
      </c>
      <c r="L1211" s="37"/>
      <c r="M1211" s="37" t="s">
        <v>115</v>
      </c>
    </row>
    <row r="1212" spans="1:13" ht="15" customHeight="1" x14ac:dyDescent="0.3">
      <c r="A1212" s="3" t="s">
        <v>488</v>
      </c>
      <c r="B1212" s="4" t="s">
        <v>113</v>
      </c>
      <c r="C1212" s="9" t="s">
        <v>114</v>
      </c>
      <c r="D1212" s="4" t="s">
        <v>458</v>
      </c>
      <c r="E1212" s="4" t="s">
        <v>39</v>
      </c>
      <c r="F1212" s="34" t="s">
        <v>278</v>
      </c>
      <c r="G1212" s="35">
        <v>1</v>
      </c>
      <c r="H1212" s="3" t="s">
        <v>463</v>
      </c>
      <c r="I1212" s="36" t="s">
        <v>1</v>
      </c>
      <c r="J1212" s="36" t="s">
        <v>464</v>
      </c>
      <c r="K1212" s="36" t="str">
        <f t="shared" ca="1" si="18"/>
        <v>0350793F-F603-549A-A34F-61B62BEC3587</v>
      </c>
      <c r="L1212" s="37"/>
      <c r="M1212" s="37" t="s">
        <v>115</v>
      </c>
    </row>
    <row r="1213" spans="1:13" ht="15" customHeight="1" x14ac:dyDescent="0.3">
      <c r="A1213" s="3" t="s">
        <v>488</v>
      </c>
      <c r="B1213" s="4" t="s">
        <v>113</v>
      </c>
      <c r="C1213" s="9" t="s">
        <v>114</v>
      </c>
      <c r="D1213" s="4" t="s">
        <v>458</v>
      </c>
      <c r="E1213" s="4" t="s">
        <v>39</v>
      </c>
      <c r="F1213" s="34" t="s">
        <v>280</v>
      </c>
      <c r="G1213" s="35">
        <v>1</v>
      </c>
      <c r="H1213" s="3" t="s">
        <v>463</v>
      </c>
      <c r="I1213" s="36" t="s">
        <v>1</v>
      </c>
      <c r="J1213" s="36" t="s">
        <v>464</v>
      </c>
      <c r="K1213" s="36" t="str">
        <f t="shared" ca="1" si="18"/>
        <v>05F37383-13C5-EC96-302D-40FC2AA9AE71</v>
      </c>
      <c r="L1213" s="37"/>
      <c r="M1213" s="37" t="s">
        <v>115</v>
      </c>
    </row>
    <row r="1214" spans="1:13" ht="15" customHeight="1" x14ac:dyDescent="0.3">
      <c r="A1214" s="3" t="s">
        <v>488</v>
      </c>
      <c r="B1214" s="4" t="s">
        <v>113</v>
      </c>
      <c r="C1214" s="9" t="s">
        <v>114</v>
      </c>
      <c r="D1214" s="4" t="s">
        <v>458</v>
      </c>
      <c r="E1214" s="4" t="s">
        <v>39</v>
      </c>
      <c r="F1214" s="34" t="s">
        <v>282</v>
      </c>
      <c r="G1214" s="35">
        <v>1</v>
      </c>
      <c r="H1214" s="3" t="s">
        <v>463</v>
      </c>
      <c r="I1214" s="36" t="s">
        <v>1</v>
      </c>
      <c r="J1214" s="36" t="s">
        <v>464</v>
      </c>
      <c r="K1214" s="36" t="str">
        <f t="shared" ca="1" si="18"/>
        <v>F86ECAF5-8F69-21F1-0BDD-2FCE785A8329</v>
      </c>
      <c r="L1214" s="37"/>
      <c r="M1214" s="37" t="s">
        <v>115</v>
      </c>
    </row>
    <row r="1215" spans="1:13" ht="15" customHeight="1" x14ac:dyDescent="0.3">
      <c r="A1215" s="3" t="s">
        <v>488</v>
      </c>
      <c r="B1215" s="4" t="s">
        <v>113</v>
      </c>
      <c r="C1215" s="9" t="s">
        <v>114</v>
      </c>
      <c r="D1215" s="4" t="s">
        <v>458</v>
      </c>
      <c r="E1215" s="4" t="s">
        <v>39</v>
      </c>
      <c r="F1215" s="34" t="s">
        <v>284</v>
      </c>
      <c r="G1215" s="35">
        <v>1</v>
      </c>
      <c r="H1215" s="3" t="s">
        <v>463</v>
      </c>
      <c r="I1215" s="36" t="s">
        <v>1</v>
      </c>
      <c r="J1215" s="36" t="s">
        <v>464</v>
      </c>
      <c r="K1215" s="36" t="str">
        <f t="shared" ca="1" si="18"/>
        <v>25BF55ED-2C8C-77AC-5F27-097D85153BF3</v>
      </c>
      <c r="L1215" s="37"/>
      <c r="M1215" s="37" t="s">
        <v>115</v>
      </c>
    </row>
    <row r="1216" spans="1:13" ht="15" customHeight="1" x14ac:dyDescent="0.3">
      <c r="A1216" s="3" t="s">
        <v>488</v>
      </c>
      <c r="B1216" s="4" t="s">
        <v>113</v>
      </c>
      <c r="C1216" s="9" t="s">
        <v>114</v>
      </c>
      <c r="D1216" s="4" t="s">
        <v>458</v>
      </c>
      <c r="E1216" s="4" t="s">
        <v>39</v>
      </c>
      <c r="F1216" s="34" t="s">
        <v>286</v>
      </c>
      <c r="G1216" s="35">
        <v>1</v>
      </c>
      <c r="H1216" s="3" t="s">
        <v>463</v>
      </c>
      <c r="I1216" s="36" t="s">
        <v>1</v>
      </c>
      <c r="J1216" s="36" t="s">
        <v>464</v>
      </c>
      <c r="K1216" s="36" t="str">
        <f t="shared" ca="1" si="18"/>
        <v>2CB6F044-FF06-7F72-762C-3CC191CA8948</v>
      </c>
      <c r="L1216" s="37"/>
      <c r="M1216" s="37" t="s">
        <v>115</v>
      </c>
    </row>
    <row r="1217" spans="1:13" ht="15" customHeight="1" x14ac:dyDescent="0.3">
      <c r="A1217" s="3" t="s">
        <v>488</v>
      </c>
      <c r="B1217" s="4" t="s">
        <v>113</v>
      </c>
      <c r="C1217" s="9" t="s">
        <v>114</v>
      </c>
      <c r="D1217" s="4" t="s">
        <v>458</v>
      </c>
      <c r="E1217" s="4" t="s">
        <v>39</v>
      </c>
      <c r="F1217" s="34" t="s">
        <v>288</v>
      </c>
      <c r="G1217" s="35">
        <v>1</v>
      </c>
      <c r="H1217" s="3" t="s">
        <v>463</v>
      </c>
      <c r="I1217" s="36" t="s">
        <v>1</v>
      </c>
      <c r="J1217" s="36" t="s">
        <v>464</v>
      </c>
      <c r="K1217" s="36" t="str">
        <f t="shared" ca="1" si="18"/>
        <v>0BE27476-3584-AFB3-CBBB-63CF3FA36D94</v>
      </c>
      <c r="L1217" s="37"/>
      <c r="M1217" s="37" t="s">
        <v>115</v>
      </c>
    </row>
    <row r="1218" spans="1:13" ht="15" customHeight="1" x14ac:dyDescent="0.3">
      <c r="A1218" s="3" t="s">
        <v>488</v>
      </c>
      <c r="B1218" s="4" t="s">
        <v>113</v>
      </c>
      <c r="C1218" s="9" t="s">
        <v>114</v>
      </c>
      <c r="D1218" s="4" t="s">
        <v>458</v>
      </c>
      <c r="E1218" s="4" t="s">
        <v>39</v>
      </c>
      <c r="F1218" s="34" t="s">
        <v>290</v>
      </c>
      <c r="G1218" s="35">
        <v>1</v>
      </c>
      <c r="H1218" s="3" t="s">
        <v>463</v>
      </c>
      <c r="I1218" s="36" t="s">
        <v>1</v>
      </c>
      <c r="J1218" s="36" t="s">
        <v>464</v>
      </c>
      <c r="K1218" s="36" t="str">
        <f t="shared" ref="K1218:K1281" ca="1" si="19">_GuidQuasiHexGenerator</f>
        <v>52D0DD74-92D4-F2CD-B62A-8F84F199AB67</v>
      </c>
      <c r="L1218" s="37"/>
      <c r="M1218" s="37" t="s">
        <v>115</v>
      </c>
    </row>
    <row r="1219" spans="1:13" ht="15" customHeight="1" x14ac:dyDescent="0.3">
      <c r="A1219" s="3" t="s">
        <v>488</v>
      </c>
      <c r="B1219" s="4" t="s">
        <v>113</v>
      </c>
      <c r="C1219" s="9" t="s">
        <v>114</v>
      </c>
      <c r="D1219" s="4" t="s">
        <v>458</v>
      </c>
      <c r="E1219" s="4" t="s">
        <v>39</v>
      </c>
      <c r="F1219" s="34" t="s">
        <v>292</v>
      </c>
      <c r="G1219" s="35">
        <v>1</v>
      </c>
      <c r="H1219" s="3" t="s">
        <v>463</v>
      </c>
      <c r="I1219" s="36" t="s">
        <v>1</v>
      </c>
      <c r="J1219" s="36" t="s">
        <v>464</v>
      </c>
      <c r="K1219" s="36" t="str">
        <f t="shared" ca="1" si="19"/>
        <v>E31AB510-D685-2C4B-EE93-680DC64DCC2D</v>
      </c>
      <c r="L1219" s="37"/>
      <c r="M1219" s="37" t="s">
        <v>115</v>
      </c>
    </row>
    <row r="1220" spans="1:13" ht="15" customHeight="1" x14ac:dyDescent="0.3">
      <c r="A1220" s="3" t="s">
        <v>488</v>
      </c>
      <c r="B1220" s="4" t="s">
        <v>113</v>
      </c>
      <c r="C1220" s="9" t="s">
        <v>114</v>
      </c>
      <c r="D1220" s="4" t="s">
        <v>458</v>
      </c>
      <c r="E1220" s="4" t="s">
        <v>39</v>
      </c>
      <c r="F1220" s="34" t="s">
        <v>294</v>
      </c>
      <c r="G1220" s="35">
        <v>1</v>
      </c>
      <c r="H1220" s="3" t="s">
        <v>463</v>
      </c>
      <c r="I1220" s="36" t="s">
        <v>1</v>
      </c>
      <c r="J1220" s="36" t="s">
        <v>464</v>
      </c>
      <c r="K1220" s="36" t="str">
        <f t="shared" ca="1" si="19"/>
        <v>B7E5028E-4DC0-3B52-268A-DDC398BD8C54</v>
      </c>
      <c r="L1220" s="37"/>
      <c r="M1220" s="37" t="s">
        <v>115</v>
      </c>
    </row>
    <row r="1221" spans="1:13" ht="15" customHeight="1" x14ac:dyDescent="0.3">
      <c r="A1221" s="3" t="s">
        <v>488</v>
      </c>
      <c r="B1221" s="4" t="s">
        <v>113</v>
      </c>
      <c r="C1221" s="9" t="s">
        <v>114</v>
      </c>
      <c r="D1221" s="4" t="s">
        <v>458</v>
      </c>
      <c r="E1221" s="4" t="s">
        <v>39</v>
      </c>
      <c r="F1221" s="34" t="s">
        <v>296</v>
      </c>
      <c r="G1221" s="35">
        <v>1</v>
      </c>
      <c r="H1221" s="3" t="s">
        <v>463</v>
      </c>
      <c r="I1221" s="36" t="s">
        <v>1</v>
      </c>
      <c r="J1221" s="36" t="s">
        <v>464</v>
      </c>
      <c r="K1221" s="36" t="str">
        <f t="shared" ca="1" si="19"/>
        <v>7E59A10B-F7D3-3AAA-92BD-9540E02FE765</v>
      </c>
      <c r="L1221" s="37"/>
      <c r="M1221" s="37" t="s">
        <v>115</v>
      </c>
    </row>
    <row r="1222" spans="1:13" ht="15" customHeight="1" x14ac:dyDescent="0.3">
      <c r="A1222" s="3" t="s">
        <v>488</v>
      </c>
      <c r="B1222" s="4" t="s">
        <v>113</v>
      </c>
      <c r="C1222" s="9" t="s">
        <v>114</v>
      </c>
      <c r="D1222" s="4" t="s">
        <v>458</v>
      </c>
      <c r="E1222" s="4" t="s">
        <v>39</v>
      </c>
      <c r="F1222" s="34" t="s">
        <v>298</v>
      </c>
      <c r="G1222" s="35">
        <v>1</v>
      </c>
      <c r="H1222" s="3" t="s">
        <v>463</v>
      </c>
      <c r="I1222" s="36" t="s">
        <v>1</v>
      </c>
      <c r="J1222" s="36" t="s">
        <v>464</v>
      </c>
      <c r="K1222" s="36" t="str">
        <f t="shared" ca="1" si="19"/>
        <v>7747383D-436A-633F-0E8B-2D8443966C44</v>
      </c>
      <c r="L1222" s="37"/>
      <c r="M1222" s="37" t="s">
        <v>115</v>
      </c>
    </row>
    <row r="1223" spans="1:13" ht="15" customHeight="1" x14ac:dyDescent="0.3">
      <c r="A1223" s="3" t="s">
        <v>488</v>
      </c>
      <c r="B1223" s="4" t="s">
        <v>113</v>
      </c>
      <c r="C1223" s="9" t="s">
        <v>114</v>
      </c>
      <c r="D1223" s="4" t="s">
        <v>458</v>
      </c>
      <c r="E1223" s="4" t="s">
        <v>39</v>
      </c>
      <c r="F1223" s="34" t="s">
        <v>300</v>
      </c>
      <c r="G1223" s="35">
        <v>1</v>
      </c>
      <c r="H1223" s="3" t="s">
        <v>463</v>
      </c>
      <c r="I1223" s="36" t="s">
        <v>1</v>
      </c>
      <c r="J1223" s="36" t="s">
        <v>464</v>
      </c>
      <c r="K1223" s="36" t="str">
        <f t="shared" ca="1" si="19"/>
        <v>D06117F8-408D-7205-E547-85E6F45D5E5C</v>
      </c>
      <c r="L1223" s="37"/>
      <c r="M1223" s="37" t="s">
        <v>115</v>
      </c>
    </row>
    <row r="1224" spans="1:13" ht="15" customHeight="1" x14ac:dyDescent="0.3">
      <c r="A1224" s="3" t="s">
        <v>488</v>
      </c>
      <c r="B1224" s="4" t="s">
        <v>113</v>
      </c>
      <c r="C1224" s="9" t="s">
        <v>114</v>
      </c>
      <c r="D1224" s="4" t="s">
        <v>458</v>
      </c>
      <c r="E1224" s="4" t="s">
        <v>39</v>
      </c>
      <c r="F1224" s="34" t="s">
        <v>302</v>
      </c>
      <c r="G1224" s="35">
        <v>1</v>
      </c>
      <c r="H1224" s="3" t="s">
        <v>463</v>
      </c>
      <c r="I1224" s="36" t="s">
        <v>1</v>
      </c>
      <c r="J1224" s="36" t="s">
        <v>464</v>
      </c>
      <c r="K1224" s="36" t="str">
        <f t="shared" ca="1" si="19"/>
        <v>D5AF65FC-4EC5-C8E7-3DAF-7C027FBC3CDD</v>
      </c>
      <c r="L1224" s="37"/>
      <c r="M1224" s="37" t="s">
        <v>115</v>
      </c>
    </row>
    <row r="1225" spans="1:13" ht="15" customHeight="1" x14ac:dyDescent="0.3">
      <c r="A1225" s="3" t="s">
        <v>488</v>
      </c>
      <c r="B1225" s="4" t="s">
        <v>113</v>
      </c>
      <c r="C1225" s="9" t="s">
        <v>114</v>
      </c>
      <c r="D1225" s="4" t="s">
        <v>458</v>
      </c>
      <c r="E1225" s="4" t="s">
        <v>39</v>
      </c>
      <c r="F1225" s="34" t="s">
        <v>304</v>
      </c>
      <c r="G1225" s="35">
        <v>1</v>
      </c>
      <c r="H1225" s="3" t="s">
        <v>463</v>
      </c>
      <c r="I1225" s="36" t="s">
        <v>1</v>
      </c>
      <c r="J1225" s="36" t="s">
        <v>464</v>
      </c>
      <c r="K1225" s="36" t="str">
        <f t="shared" ca="1" si="19"/>
        <v>9E70E2B9-3E0C-9851-8753-98C9518E3200</v>
      </c>
      <c r="L1225" s="37"/>
      <c r="M1225" s="37" t="s">
        <v>115</v>
      </c>
    </row>
    <row r="1226" spans="1:13" ht="15" customHeight="1" x14ac:dyDescent="0.3">
      <c r="A1226" s="3" t="s">
        <v>488</v>
      </c>
      <c r="B1226" s="4" t="s">
        <v>113</v>
      </c>
      <c r="C1226" s="9" t="s">
        <v>114</v>
      </c>
      <c r="D1226" s="4" t="s">
        <v>458</v>
      </c>
      <c r="E1226" s="4" t="s">
        <v>39</v>
      </c>
      <c r="F1226" s="34" t="s">
        <v>306</v>
      </c>
      <c r="G1226" s="35">
        <v>1</v>
      </c>
      <c r="H1226" s="3" t="s">
        <v>463</v>
      </c>
      <c r="I1226" s="36" t="s">
        <v>1</v>
      </c>
      <c r="J1226" s="36" t="s">
        <v>464</v>
      </c>
      <c r="K1226" s="36" t="str">
        <f t="shared" ca="1" si="19"/>
        <v>468B74CD-5799-C161-7E5B-A0D19C25CF8F</v>
      </c>
      <c r="L1226" s="37"/>
      <c r="M1226" s="37" t="s">
        <v>115</v>
      </c>
    </row>
    <row r="1227" spans="1:13" ht="15" customHeight="1" x14ac:dyDescent="0.3">
      <c r="A1227" s="3" t="s">
        <v>488</v>
      </c>
      <c r="B1227" s="4" t="s">
        <v>113</v>
      </c>
      <c r="C1227" s="9" t="s">
        <v>114</v>
      </c>
      <c r="D1227" s="4" t="s">
        <v>458</v>
      </c>
      <c r="E1227" s="4" t="s">
        <v>39</v>
      </c>
      <c r="F1227" s="34" t="s">
        <v>308</v>
      </c>
      <c r="G1227" s="35">
        <v>1</v>
      </c>
      <c r="H1227" s="3" t="s">
        <v>463</v>
      </c>
      <c r="I1227" s="36" t="s">
        <v>1</v>
      </c>
      <c r="J1227" s="36" t="s">
        <v>464</v>
      </c>
      <c r="K1227" s="36" t="str">
        <f t="shared" ca="1" si="19"/>
        <v>BE681916-8E7B-BC44-9B73-692062CED94E</v>
      </c>
      <c r="L1227" s="37"/>
      <c r="M1227" s="37" t="s">
        <v>115</v>
      </c>
    </row>
    <row r="1228" spans="1:13" ht="15" customHeight="1" x14ac:dyDescent="0.3">
      <c r="A1228" s="3" t="s">
        <v>488</v>
      </c>
      <c r="B1228" s="4" t="s">
        <v>113</v>
      </c>
      <c r="C1228" s="9" t="s">
        <v>114</v>
      </c>
      <c r="D1228" s="4" t="s">
        <v>458</v>
      </c>
      <c r="E1228" s="4" t="s">
        <v>39</v>
      </c>
      <c r="F1228" s="34" t="s">
        <v>310</v>
      </c>
      <c r="G1228" s="35">
        <v>1</v>
      </c>
      <c r="H1228" s="3" t="s">
        <v>463</v>
      </c>
      <c r="I1228" s="36" t="s">
        <v>1</v>
      </c>
      <c r="J1228" s="36" t="s">
        <v>464</v>
      </c>
      <c r="K1228" s="36" t="str">
        <f t="shared" ca="1" si="19"/>
        <v>11E61582-E471-A6B2-CE97-C59477F0345F</v>
      </c>
      <c r="L1228" s="37"/>
      <c r="M1228" s="37" t="s">
        <v>115</v>
      </c>
    </row>
    <row r="1229" spans="1:13" ht="15" customHeight="1" x14ac:dyDescent="0.3">
      <c r="A1229" s="3" t="s">
        <v>488</v>
      </c>
      <c r="B1229" s="4" t="s">
        <v>113</v>
      </c>
      <c r="C1229" s="9" t="s">
        <v>114</v>
      </c>
      <c r="D1229" s="4" t="s">
        <v>458</v>
      </c>
      <c r="E1229" s="4" t="s">
        <v>39</v>
      </c>
      <c r="F1229" s="34" t="s">
        <v>312</v>
      </c>
      <c r="G1229" s="35">
        <v>1</v>
      </c>
      <c r="H1229" s="3" t="s">
        <v>463</v>
      </c>
      <c r="I1229" s="36" t="s">
        <v>1</v>
      </c>
      <c r="J1229" s="36" t="s">
        <v>464</v>
      </c>
      <c r="K1229" s="36" t="str">
        <f t="shared" ca="1" si="19"/>
        <v>8E9078C0-B811-D113-4D8C-DC069A06A430</v>
      </c>
      <c r="L1229" s="37"/>
      <c r="M1229" s="37" t="s">
        <v>115</v>
      </c>
    </row>
    <row r="1230" spans="1:13" ht="15" customHeight="1" x14ac:dyDescent="0.3">
      <c r="A1230" s="3" t="s">
        <v>488</v>
      </c>
      <c r="B1230" s="4" t="s">
        <v>113</v>
      </c>
      <c r="C1230" s="9" t="s">
        <v>114</v>
      </c>
      <c r="D1230" s="4" t="s">
        <v>458</v>
      </c>
      <c r="E1230" s="4" t="s">
        <v>39</v>
      </c>
      <c r="F1230" s="34" t="s">
        <v>314</v>
      </c>
      <c r="G1230" s="35">
        <v>1</v>
      </c>
      <c r="H1230" s="3" t="s">
        <v>463</v>
      </c>
      <c r="I1230" s="36" t="s">
        <v>1</v>
      </c>
      <c r="J1230" s="36" t="s">
        <v>464</v>
      </c>
      <c r="K1230" s="36" t="str">
        <f t="shared" ca="1" si="19"/>
        <v>A3009E6C-656B-18B4-D10D-8DD3FC974ED0</v>
      </c>
      <c r="L1230" s="37"/>
      <c r="M1230" s="37" t="s">
        <v>115</v>
      </c>
    </row>
    <row r="1231" spans="1:13" ht="15" customHeight="1" x14ac:dyDescent="0.3">
      <c r="A1231" s="3" t="s">
        <v>488</v>
      </c>
      <c r="B1231" s="4" t="s">
        <v>113</v>
      </c>
      <c r="C1231" s="9" t="s">
        <v>114</v>
      </c>
      <c r="D1231" s="4" t="s">
        <v>458</v>
      </c>
      <c r="E1231" s="4" t="s">
        <v>39</v>
      </c>
      <c r="F1231" s="34" t="s">
        <v>316</v>
      </c>
      <c r="G1231" s="35">
        <v>1</v>
      </c>
      <c r="H1231" s="3" t="s">
        <v>463</v>
      </c>
      <c r="I1231" s="36" t="s">
        <v>1</v>
      </c>
      <c r="J1231" s="36" t="s">
        <v>464</v>
      </c>
      <c r="K1231" s="36" t="str">
        <f t="shared" ca="1" si="19"/>
        <v>DA04A7D4-66AE-E4FB-9EAD-59836260BC37</v>
      </c>
      <c r="L1231" s="37"/>
      <c r="M1231" s="37" t="s">
        <v>115</v>
      </c>
    </row>
    <row r="1232" spans="1:13" ht="15" customHeight="1" x14ac:dyDescent="0.3">
      <c r="A1232" s="3" t="s">
        <v>488</v>
      </c>
      <c r="B1232" s="4" t="s">
        <v>113</v>
      </c>
      <c r="C1232" s="9" t="s">
        <v>114</v>
      </c>
      <c r="D1232" s="4" t="s">
        <v>458</v>
      </c>
      <c r="E1232" s="4" t="s">
        <v>39</v>
      </c>
      <c r="F1232" s="34" t="s">
        <v>318</v>
      </c>
      <c r="G1232" s="35">
        <v>1</v>
      </c>
      <c r="H1232" s="3" t="s">
        <v>463</v>
      </c>
      <c r="I1232" s="36" t="s">
        <v>1</v>
      </c>
      <c r="J1232" s="36" t="s">
        <v>464</v>
      </c>
      <c r="K1232" s="36" t="str">
        <f t="shared" ca="1" si="19"/>
        <v>035616CB-2876-61D9-448B-A52A5C6EA6CF</v>
      </c>
      <c r="L1232" s="37"/>
      <c r="M1232" s="37" t="s">
        <v>115</v>
      </c>
    </row>
    <row r="1233" spans="1:13" ht="15" customHeight="1" x14ac:dyDescent="0.3">
      <c r="A1233" s="3" t="s">
        <v>488</v>
      </c>
      <c r="B1233" s="4" t="s">
        <v>113</v>
      </c>
      <c r="C1233" s="9" t="s">
        <v>114</v>
      </c>
      <c r="D1233" s="4" t="s">
        <v>458</v>
      </c>
      <c r="E1233" s="4" t="s">
        <v>39</v>
      </c>
      <c r="F1233" s="34" t="s">
        <v>320</v>
      </c>
      <c r="G1233" s="35">
        <v>1</v>
      </c>
      <c r="H1233" s="3" t="s">
        <v>463</v>
      </c>
      <c r="I1233" s="36" t="s">
        <v>1</v>
      </c>
      <c r="J1233" s="36" t="s">
        <v>464</v>
      </c>
      <c r="K1233" s="36" t="str">
        <f t="shared" ca="1" si="19"/>
        <v>0C7C056F-4A49-70EF-79CF-73B939D6D241</v>
      </c>
      <c r="L1233" s="37"/>
      <c r="M1233" s="37" t="s">
        <v>115</v>
      </c>
    </row>
    <row r="1234" spans="1:13" ht="15" customHeight="1" x14ac:dyDescent="0.3">
      <c r="A1234" s="3" t="s">
        <v>488</v>
      </c>
      <c r="B1234" s="4" t="s">
        <v>113</v>
      </c>
      <c r="C1234" s="9" t="s">
        <v>114</v>
      </c>
      <c r="D1234" s="4" t="s">
        <v>458</v>
      </c>
      <c r="E1234" s="4" t="s">
        <v>39</v>
      </c>
      <c r="F1234" s="34" t="s">
        <v>322</v>
      </c>
      <c r="G1234" s="35">
        <v>1</v>
      </c>
      <c r="H1234" s="3" t="s">
        <v>463</v>
      </c>
      <c r="I1234" s="36" t="s">
        <v>1</v>
      </c>
      <c r="J1234" s="36" t="s">
        <v>464</v>
      </c>
      <c r="K1234" s="36" t="str">
        <f t="shared" ca="1" si="19"/>
        <v>DBA5D0A2-E7F4-0B7F-6BBB-80DBFF3F8692</v>
      </c>
      <c r="L1234" s="37"/>
      <c r="M1234" s="37" t="s">
        <v>115</v>
      </c>
    </row>
    <row r="1235" spans="1:13" ht="15" customHeight="1" x14ac:dyDescent="0.3">
      <c r="A1235" s="3" t="s">
        <v>488</v>
      </c>
      <c r="B1235" s="4" t="s">
        <v>113</v>
      </c>
      <c r="C1235" s="9" t="s">
        <v>114</v>
      </c>
      <c r="D1235" s="4" t="s">
        <v>458</v>
      </c>
      <c r="E1235" s="4" t="s">
        <v>39</v>
      </c>
      <c r="F1235" s="34" t="s">
        <v>324</v>
      </c>
      <c r="G1235" s="35">
        <v>1</v>
      </c>
      <c r="H1235" s="3" t="s">
        <v>463</v>
      </c>
      <c r="I1235" s="36" t="s">
        <v>1</v>
      </c>
      <c r="J1235" s="36" t="s">
        <v>464</v>
      </c>
      <c r="K1235" s="36" t="str">
        <f t="shared" ca="1" si="19"/>
        <v>CA39ED3D-31B7-FE6E-CCF6-2ACEA4F7B874</v>
      </c>
      <c r="L1235" s="37"/>
      <c r="M1235" s="37" t="s">
        <v>115</v>
      </c>
    </row>
    <row r="1236" spans="1:13" ht="15" customHeight="1" x14ac:dyDescent="0.3">
      <c r="A1236" s="3" t="s">
        <v>488</v>
      </c>
      <c r="B1236" s="4" t="s">
        <v>113</v>
      </c>
      <c r="C1236" s="9" t="s">
        <v>114</v>
      </c>
      <c r="D1236" s="4" t="s">
        <v>458</v>
      </c>
      <c r="E1236" s="4" t="s">
        <v>39</v>
      </c>
      <c r="F1236" s="34" t="s">
        <v>326</v>
      </c>
      <c r="G1236" s="35">
        <v>1</v>
      </c>
      <c r="H1236" s="3" t="s">
        <v>463</v>
      </c>
      <c r="I1236" s="36" t="s">
        <v>1</v>
      </c>
      <c r="J1236" s="36" t="s">
        <v>464</v>
      </c>
      <c r="K1236" s="36" t="str">
        <f t="shared" ca="1" si="19"/>
        <v>3CA29CBC-529A-6557-DE7D-C7A14E1E5DA2</v>
      </c>
      <c r="L1236" s="37"/>
      <c r="M1236" s="37" t="s">
        <v>115</v>
      </c>
    </row>
    <row r="1237" spans="1:13" ht="15" customHeight="1" x14ac:dyDescent="0.3">
      <c r="A1237" s="3" t="s">
        <v>488</v>
      </c>
      <c r="B1237" s="4" t="s">
        <v>113</v>
      </c>
      <c r="C1237" s="9" t="s">
        <v>114</v>
      </c>
      <c r="D1237" s="4" t="s">
        <v>458</v>
      </c>
      <c r="E1237" s="4" t="s">
        <v>39</v>
      </c>
      <c r="F1237" s="34" t="s">
        <v>328</v>
      </c>
      <c r="G1237" s="35">
        <v>1</v>
      </c>
      <c r="H1237" s="3" t="s">
        <v>463</v>
      </c>
      <c r="I1237" s="36" t="s">
        <v>1</v>
      </c>
      <c r="J1237" s="36" t="s">
        <v>464</v>
      </c>
      <c r="K1237" s="36" t="str">
        <f t="shared" ca="1" si="19"/>
        <v>24E00239-463F-FF2C-F6DC-4D01154BFD18</v>
      </c>
      <c r="L1237" s="37"/>
      <c r="M1237" s="37" t="s">
        <v>115</v>
      </c>
    </row>
    <row r="1238" spans="1:13" ht="15" customHeight="1" x14ac:dyDescent="0.3">
      <c r="A1238" s="3" t="s">
        <v>488</v>
      </c>
      <c r="B1238" s="4" t="s">
        <v>113</v>
      </c>
      <c r="C1238" s="9" t="s">
        <v>114</v>
      </c>
      <c r="D1238" s="4" t="s">
        <v>458</v>
      </c>
      <c r="E1238" s="4" t="s">
        <v>39</v>
      </c>
      <c r="F1238" s="34" t="s">
        <v>330</v>
      </c>
      <c r="G1238" s="35">
        <v>1</v>
      </c>
      <c r="H1238" s="3" t="s">
        <v>463</v>
      </c>
      <c r="I1238" s="36" t="s">
        <v>1</v>
      </c>
      <c r="J1238" s="36" t="s">
        <v>464</v>
      </c>
      <c r="K1238" s="36" t="str">
        <f t="shared" ca="1" si="19"/>
        <v>966164E7-874B-3959-BF76-B527801A8FDB</v>
      </c>
      <c r="L1238" s="37"/>
      <c r="M1238" s="37" t="s">
        <v>115</v>
      </c>
    </row>
    <row r="1239" spans="1:13" ht="15" customHeight="1" x14ac:dyDescent="0.3">
      <c r="A1239" s="3" t="s">
        <v>488</v>
      </c>
      <c r="B1239" s="4" t="s">
        <v>113</v>
      </c>
      <c r="C1239" s="9" t="s">
        <v>114</v>
      </c>
      <c r="D1239" s="4" t="s">
        <v>458</v>
      </c>
      <c r="E1239" s="4" t="s">
        <v>39</v>
      </c>
      <c r="F1239" s="34" t="s">
        <v>332</v>
      </c>
      <c r="G1239" s="35">
        <v>1</v>
      </c>
      <c r="H1239" s="3" t="s">
        <v>463</v>
      </c>
      <c r="I1239" s="36" t="s">
        <v>1</v>
      </c>
      <c r="J1239" s="36" t="s">
        <v>464</v>
      </c>
      <c r="K1239" s="36" t="str">
        <f t="shared" ca="1" si="19"/>
        <v>2480522B-C919-45E0-BA79-F836314F6F05</v>
      </c>
      <c r="L1239" s="37"/>
      <c r="M1239" s="37" t="s">
        <v>115</v>
      </c>
    </row>
    <row r="1240" spans="1:13" ht="15" customHeight="1" x14ac:dyDescent="0.3">
      <c r="A1240" s="3" t="s">
        <v>488</v>
      </c>
      <c r="B1240" s="4" t="s">
        <v>113</v>
      </c>
      <c r="C1240" s="9" t="s">
        <v>114</v>
      </c>
      <c r="D1240" s="4" t="s">
        <v>458</v>
      </c>
      <c r="E1240" s="4" t="s">
        <v>39</v>
      </c>
      <c r="F1240" s="34" t="s">
        <v>334</v>
      </c>
      <c r="G1240" s="35">
        <v>1</v>
      </c>
      <c r="H1240" s="3" t="s">
        <v>463</v>
      </c>
      <c r="I1240" s="36" t="s">
        <v>1</v>
      </c>
      <c r="J1240" s="36" t="s">
        <v>464</v>
      </c>
      <c r="K1240" s="36" t="str">
        <f t="shared" ca="1" si="19"/>
        <v>18F76D14-D7A4-5931-8F13-990819536E2E</v>
      </c>
      <c r="L1240" s="37"/>
      <c r="M1240" s="37" t="s">
        <v>115</v>
      </c>
    </row>
    <row r="1241" spans="1:13" ht="15" customHeight="1" x14ac:dyDescent="0.3">
      <c r="A1241" s="3" t="s">
        <v>488</v>
      </c>
      <c r="B1241" s="4" t="s">
        <v>113</v>
      </c>
      <c r="C1241" s="9" t="s">
        <v>114</v>
      </c>
      <c r="D1241" s="4" t="s">
        <v>458</v>
      </c>
      <c r="E1241" s="4" t="s">
        <v>39</v>
      </c>
      <c r="F1241" s="34" t="s">
        <v>336</v>
      </c>
      <c r="G1241" s="35">
        <v>1</v>
      </c>
      <c r="H1241" s="3" t="s">
        <v>463</v>
      </c>
      <c r="I1241" s="36" t="s">
        <v>1</v>
      </c>
      <c r="J1241" s="36" t="s">
        <v>464</v>
      </c>
      <c r="K1241" s="36" t="str">
        <f t="shared" ca="1" si="19"/>
        <v>7DBFD7D2-84DD-1C41-5BBA-2A4F5228FD20</v>
      </c>
      <c r="L1241" s="37"/>
      <c r="M1241" s="37" t="s">
        <v>115</v>
      </c>
    </row>
    <row r="1242" spans="1:13" ht="15" customHeight="1" x14ac:dyDescent="0.3">
      <c r="A1242" s="3" t="s">
        <v>488</v>
      </c>
      <c r="B1242" s="4" t="s">
        <v>113</v>
      </c>
      <c r="C1242" s="9" t="s">
        <v>114</v>
      </c>
      <c r="D1242" s="4" t="s">
        <v>458</v>
      </c>
      <c r="E1242" s="4" t="s">
        <v>39</v>
      </c>
      <c r="F1242" s="34" t="s">
        <v>338</v>
      </c>
      <c r="G1242" s="35">
        <v>1</v>
      </c>
      <c r="H1242" s="3" t="s">
        <v>463</v>
      </c>
      <c r="I1242" s="36" t="s">
        <v>1</v>
      </c>
      <c r="J1242" s="36" t="s">
        <v>464</v>
      </c>
      <c r="K1242" s="36" t="str">
        <f t="shared" ca="1" si="19"/>
        <v>1CD4AEDC-AB53-3523-D76C-CE0796D1C2A1</v>
      </c>
      <c r="L1242" s="37"/>
      <c r="M1242" s="37" t="s">
        <v>115</v>
      </c>
    </row>
    <row r="1243" spans="1:13" ht="15" customHeight="1" x14ac:dyDescent="0.3">
      <c r="A1243" s="3" t="s">
        <v>488</v>
      </c>
      <c r="B1243" s="4" t="s">
        <v>113</v>
      </c>
      <c r="C1243" s="9" t="s">
        <v>114</v>
      </c>
      <c r="D1243" s="4" t="s">
        <v>458</v>
      </c>
      <c r="E1243" s="4" t="s">
        <v>39</v>
      </c>
      <c r="F1243" s="34" t="s">
        <v>340</v>
      </c>
      <c r="G1243" s="35">
        <v>1</v>
      </c>
      <c r="H1243" s="3" t="s">
        <v>463</v>
      </c>
      <c r="I1243" s="36" t="s">
        <v>1</v>
      </c>
      <c r="J1243" s="36" t="s">
        <v>464</v>
      </c>
      <c r="K1243" s="36" t="str">
        <f t="shared" ca="1" si="19"/>
        <v>EE5B5C6B-8C8B-5111-1777-AB4015232682</v>
      </c>
      <c r="L1243" s="37"/>
      <c r="M1243" s="37" t="s">
        <v>115</v>
      </c>
    </row>
    <row r="1244" spans="1:13" ht="15" customHeight="1" x14ac:dyDescent="0.3">
      <c r="A1244" s="3" t="s">
        <v>488</v>
      </c>
      <c r="B1244" s="4" t="s">
        <v>113</v>
      </c>
      <c r="C1244" s="9" t="s">
        <v>114</v>
      </c>
      <c r="D1244" s="4" t="s">
        <v>458</v>
      </c>
      <c r="E1244" s="4" t="s">
        <v>39</v>
      </c>
      <c r="F1244" s="34" t="s">
        <v>342</v>
      </c>
      <c r="G1244" s="35">
        <v>1</v>
      </c>
      <c r="H1244" s="3" t="s">
        <v>463</v>
      </c>
      <c r="I1244" s="36" t="s">
        <v>1</v>
      </c>
      <c r="J1244" s="36" t="s">
        <v>464</v>
      </c>
      <c r="K1244" s="36" t="str">
        <f t="shared" ca="1" si="19"/>
        <v>05E88338-2053-E33B-6280-1BDE2041C0AC</v>
      </c>
      <c r="L1244" s="37"/>
      <c r="M1244" s="37" t="s">
        <v>115</v>
      </c>
    </row>
    <row r="1245" spans="1:13" ht="15" customHeight="1" x14ac:dyDescent="0.3">
      <c r="A1245" s="3" t="s">
        <v>488</v>
      </c>
      <c r="B1245" s="4" t="s">
        <v>113</v>
      </c>
      <c r="C1245" s="9" t="s">
        <v>114</v>
      </c>
      <c r="D1245" s="4" t="s">
        <v>458</v>
      </c>
      <c r="E1245" s="4" t="s">
        <v>39</v>
      </c>
      <c r="F1245" s="34" t="s">
        <v>344</v>
      </c>
      <c r="G1245" s="35">
        <v>1</v>
      </c>
      <c r="H1245" s="3" t="s">
        <v>463</v>
      </c>
      <c r="I1245" s="36" t="s">
        <v>1</v>
      </c>
      <c r="J1245" s="36" t="s">
        <v>464</v>
      </c>
      <c r="K1245" s="36" t="str">
        <f t="shared" ca="1" si="19"/>
        <v>A8D19B00-EC31-3131-03E2-CCF415593771</v>
      </c>
      <c r="L1245" s="37"/>
      <c r="M1245" s="37" t="s">
        <v>115</v>
      </c>
    </row>
    <row r="1246" spans="1:13" ht="15" customHeight="1" x14ac:dyDescent="0.3">
      <c r="A1246" s="3" t="s">
        <v>488</v>
      </c>
      <c r="B1246" s="4" t="s">
        <v>113</v>
      </c>
      <c r="C1246" s="9" t="s">
        <v>114</v>
      </c>
      <c r="D1246" s="4" t="s">
        <v>458</v>
      </c>
      <c r="E1246" s="4" t="s">
        <v>39</v>
      </c>
      <c r="F1246" s="34" t="s">
        <v>346</v>
      </c>
      <c r="G1246" s="35">
        <v>1</v>
      </c>
      <c r="H1246" s="3" t="s">
        <v>463</v>
      </c>
      <c r="I1246" s="36" t="s">
        <v>1</v>
      </c>
      <c r="J1246" s="36" t="s">
        <v>464</v>
      </c>
      <c r="K1246" s="36" t="str">
        <f t="shared" ca="1" si="19"/>
        <v>8B7DD319-B1C1-600F-18CD-6EDA139FCBE8</v>
      </c>
      <c r="L1246" s="37"/>
      <c r="M1246" s="37" t="s">
        <v>115</v>
      </c>
    </row>
    <row r="1247" spans="1:13" ht="15" customHeight="1" x14ac:dyDescent="0.3">
      <c r="A1247" s="3" t="s">
        <v>488</v>
      </c>
      <c r="B1247" s="4" t="s">
        <v>113</v>
      </c>
      <c r="C1247" s="9" t="s">
        <v>114</v>
      </c>
      <c r="D1247" s="4" t="s">
        <v>458</v>
      </c>
      <c r="E1247" s="4" t="s">
        <v>39</v>
      </c>
      <c r="F1247" s="34" t="s">
        <v>348</v>
      </c>
      <c r="G1247" s="35">
        <v>1</v>
      </c>
      <c r="H1247" s="3" t="s">
        <v>463</v>
      </c>
      <c r="I1247" s="36" t="s">
        <v>1</v>
      </c>
      <c r="J1247" s="36" t="s">
        <v>464</v>
      </c>
      <c r="K1247" s="36" t="str">
        <f t="shared" ca="1" si="19"/>
        <v>0779C374-A6F6-5508-CFAE-CF1C7BDA960A</v>
      </c>
      <c r="L1247" s="37"/>
      <c r="M1247" s="37" t="s">
        <v>115</v>
      </c>
    </row>
    <row r="1248" spans="1:13" ht="15" customHeight="1" x14ac:dyDescent="0.3">
      <c r="A1248" s="3" t="s">
        <v>488</v>
      </c>
      <c r="B1248" s="4" t="s">
        <v>113</v>
      </c>
      <c r="C1248" s="9" t="s">
        <v>114</v>
      </c>
      <c r="D1248" s="4" t="s">
        <v>458</v>
      </c>
      <c r="E1248" s="4" t="s">
        <v>39</v>
      </c>
      <c r="F1248" s="34" t="s">
        <v>350</v>
      </c>
      <c r="G1248" s="35">
        <v>1</v>
      </c>
      <c r="H1248" s="3" t="s">
        <v>463</v>
      </c>
      <c r="I1248" s="36" t="s">
        <v>1</v>
      </c>
      <c r="J1248" s="36" t="s">
        <v>464</v>
      </c>
      <c r="K1248" s="36" t="str">
        <f t="shared" ca="1" si="19"/>
        <v>C7741242-4ECD-ADD0-7E65-EA4342C74689</v>
      </c>
      <c r="L1248" s="37"/>
      <c r="M1248" s="37" t="s">
        <v>115</v>
      </c>
    </row>
    <row r="1249" spans="1:13" ht="15" customHeight="1" x14ac:dyDescent="0.3">
      <c r="A1249" s="3" t="s">
        <v>488</v>
      </c>
      <c r="B1249" s="4" t="s">
        <v>113</v>
      </c>
      <c r="C1249" s="9" t="s">
        <v>114</v>
      </c>
      <c r="D1249" s="4" t="s">
        <v>458</v>
      </c>
      <c r="E1249" s="4" t="s">
        <v>39</v>
      </c>
      <c r="F1249" s="34" t="s">
        <v>352</v>
      </c>
      <c r="G1249" s="35">
        <v>1</v>
      </c>
      <c r="H1249" s="3" t="s">
        <v>463</v>
      </c>
      <c r="I1249" s="36" t="s">
        <v>1</v>
      </c>
      <c r="J1249" s="36" t="s">
        <v>464</v>
      </c>
      <c r="K1249" s="36" t="str">
        <f t="shared" ca="1" si="19"/>
        <v>1B6B31A0-2545-E55D-C407-7805A7A8DD55</v>
      </c>
      <c r="L1249" s="37"/>
      <c r="M1249" s="37" t="s">
        <v>115</v>
      </c>
    </row>
    <row r="1250" spans="1:13" ht="15" customHeight="1" x14ac:dyDescent="0.3">
      <c r="A1250" s="3" t="s">
        <v>488</v>
      </c>
      <c r="B1250" s="4" t="s">
        <v>113</v>
      </c>
      <c r="C1250" s="9" t="s">
        <v>114</v>
      </c>
      <c r="D1250" s="4" t="s">
        <v>458</v>
      </c>
      <c r="E1250" s="4" t="s">
        <v>39</v>
      </c>
      <c r="F1250" s="34" t="s">
        <v>354</v>
      </c>
      <c r="G1250" s="35">
        <v>1</v>
      </c>
      <c r="H1250" s="3" t="s">
        <v>463</v>
      </c>
      <c r="I1250" s="36" t="s">
        <v>1</v>
      </c>
      <c r="J1250" s="36" t="s">
        <v>464</v>
      </c>
      <c r="K1250" s="36" t="str">
        <f t="shared" ca="1" si="19"/>
        <v>1380CD79-3BE0-7554-6CE6-F12471BE0F93</v>
      </c>
      <c r="L1250" s="37"/>
      <c r="M1250" s="37" t="s">
        <v>115</v>
      </c>
    </row>
    <row r="1251" spans="1:13" ht="15" customHeight="1" x14ac:dyDescent="0.3">
      <c r="A1251" s="3" t="s">
        <v>488</v>
      </c>
      <c r="B1251" s="4" t="s">
        <v>113</v>
      </c>
      <c r="C1251" s="9" t="s">
        <v>114</v>
      </c>
      <c r="D1251" s="4" t="s">
        <v>458</v>
      </c>
      <c r="E1251" s="4" t="s">
        <v>39</v>
      </c>
      <c r="F1251" s="34" t="s">
        <v>356</v>
      </c>
      <c r="G1251" s="35">
        <v>1</v>
      </c>
      <c r="H1251" s="3" t="s">
        <v>463</v>
      </c>
      <c r="I1251" s="36" t="s">
        <v>1</v>
      </c>
      <c r="J1251" s="36" t="s">
        <v>464</v>
      </c>
      <c r="K1251" s="36" t="str">
        <f t="shared" ca="1" si="19"/>
        <v>331AC27B-A9D9-EEC1-7119-3F9D516E5285</v>
      </c>
      <c r="L1251" s="37"/>
      <c r="M1251" s="37" t="s">
        <v>115</v>
      </c>
    </row>
    <row r="1252" spans="1:13" ht="15" customHeight="1" x14ac:dyDescent="0.3">
      <c r="A1252" s="3" t="s">
        <v>488</v>
      </c>
      <c r="B1252" s="4" t="s">
        <v>113</v>
      </c>
      <c r="C1252" s="9" t="s">
        <v>114</v>
      </c>
      <c r="D1252" s="4" t="s">
        <v>458</v>
      </c>
      <c r="E1252" s="4" t="s">
        <v>39</v>
      </c>
      <c r="F1252" s="34" t="s">
        <v>358</v>
      </c>
      <c r="G1252" s="35">
        <v>1</v>
      </c>
      <c r="H1252" s="3" t="s">
        <v>463</v>
      </c>
      <c r="I1252" s="36" t="s">
        <v>1</v>
      </c>
      <c r="J1252" s="36" t="s">
        <v>464</v>
      </c>
      <c r="K1252" s="36" t="str">
        <f t="shared" ca="1" si="19"/>
        <v>6C10147C-3EA8-3C3F-1C49-2AA95E959552</v>
      </c>
      <c r="L1252" s="37"/>
      <c r="M1252" s="37" t="s">
        <v>115</v>
      </c>
    </row>
    <row r="1253" spans="1:13" ht="15" customHeight="1" x14ac:dyDescent="0.3">
      <c r="A1253" s="3" t="s">
        <v>488</v>
      </c>
      <c r="B1253" s="4" t="s">
        <v>113</v>
      </c>
      <c r="C1253" s="9" t="s">
        <v>114</v>
      </c>
      <c r="D1253" s="4" t="s">
        <v>458</v>
      </c>
      <c r="E1253" s="4" t="s">
        <v>39</v>
      </c>
      <c r="F1253" s="34" t="s">
        <v>360</v>
      </c>
      <c r="G1253" s="35">
        <v>1</v>
      </c>
      <c r="H1253" s="3" t="s">
        <v>463</v>
      </c>
      <c r="I1253" s="36" t="s">
        <v>1</v>
      </c>
      <c r="J1253" s="36" t="s">
        <v>464</v>
      </c>
      <c r="K1253" s="36" t="str">
        <f t="shared" ca="1" si="19"/>
        <v>78904275-CA82-5E96-7EF3-4D45561C8D1B</v>
      </c>
      <c r="L1253" s="37"/>
      <c r="M1253" s="37" t="s">
        <v>115</v>
      </c>
    </row>
    <row r="1254" spans="1:13" ht="15" customHeight="1" x14ac:dyDescent="0.3">
      <c r="A1254" s="3" t="s">
        <v>488</v>
      </c>
      <c r="B1254" s="4" t="s">
        <v>113</v>
      </c>
      <c r="C1254" s="9" t="s">
        <v>114</v>
      </c>
      <c r="D1254" s="4" t="s">
        <v>458</v>
      </c>
      <c r="E1254" s="4" t="s">
        <v>39</v>
      </c>
      <c r="F1254" s="34" t="s">
        <v>362</v>
      </c>
      <c r="G1254" s="35">
        <v>1</v>
      </c>
      <c r="H1254" s="3" t="s">
        <v>463</v>
      </c>
      <c r="I1254" s="36" t="s">
        <v>1</v>
      </c>
      <c r="J1254" s="36" t="s">
        <v>464</v>
      </c>
      <c r="K1254" s="36" t="str">
        <f t="shared" ca="1" si="19"/>
        <v>806D0369-84D7-7B28-2F76-F5C0764FA1EE</v>
      </c>
      <c r="L1254" s="37"/>
      <c r="M1254" s="37" t="s">
        <v>115</v>
      </c>
    </row>
    <row r="1255" spans="1:13" ht="15" customHeight="1" x14ac:dyDescent="0.3">
      <c r="A1255" s="3" t="s">
        <v>488</v>
      </c>
      <c r="B1255" s="4" t="s">
        <v>113</v>
      </c>
      <c r="C1255" s="9" t="s">
        <v>114</v>
      </c>
      <c r="D1255" s="4" t="s">
        <v>458</v>
      </c>
      <c r="E1255" s="4" t="s">
        <v>39</v>
      </c>
      <c r="F1255" s="34" t="s">
        <v>364</v>
      </c>
      <c r="G1255" s="35">
        <v>1</v>
      </c>
      <c r="H1255" s="3" t="s">
        <v>463</v>
      </c>
      <c r="I1255" s="36" t="s">
        <v>1</v>
      </c>
      <c r="J1255" s="36" t="s">
        <v>464</v>
      </c>
      <c r="K1255" s="36" t="str">
        <f t="shared" ca="1" si="19"/>
        <v>478729FE-A12E-5F05-B0EA-E21D4323EB1C</v>
      </c>
      <c r="L1255" s="37"/>
      <c r="M1255" s="37" t="s">
        <v>115</v>
      </c>
    </row>
    <row r="1256" spans="1:13" ht="15" customHeight="1" x14ac:dyDescent="0.3">
      <c r="A1256" s="3" t="s">
        <v>488</v>
      </c>
      <c r="B1256" s="4" t="s">
        <v>113</v>
      </c>
      <c r="C1256" s="9" t="s">
        <v>114</v>
      </c>
      <c r="D1256" s="4" t="s">
        <v>458</v>
      </c>
      <c r="E1256" s="4" t="s">
        <v>39</v>
      </c>
      <c r="F1256" s="34" t="s">
        <v>366</v>
      </c>
      <c r="G1256" s="35">
        <v>1</v>
      </c>
      <c r="H1256" s="3" t="s">
        <v>463</v>
      </c>
      <c r="I1256" s="36" t="s">
        <v>1</v>
      </c>
      <c r="J1256" s="36" t="s">
        <v>464</v>
      </c>
      <c r="K1256" s="36" t="str">
        <f t="shared" ca="1" si="19"/>
        <v>E3051297-6B0D-9A27-2589-E48E7DE07199</v>
      </c>
      <c r="L1256" s="37"/>
      <c r="M1256" s="37" t="s">
        <v>115</v>
      </c>
    </row>
    <row r="1257" spans="1:13" ht="15" customHeight="1" x14ac:dyDescent="0.3">
      <c r="A1257" s="3" t="s">
        <v>488</v>
      </c>
      <c r="B1257" s="4" t="s">
        <v>113</v>
      </c>
      <c r="C1257" s="9" t="s">
        <v>114</v>
      </c>
      <c r="D1257" s="4" t="s">
        <v>458</v>
      </c>
      <c r="E1257" s="4" t="s">
        <v>39</v>
      </c>
      <c r="F1257" s="34" t="s">
        <v>368</v>
      </c>
      <c r="G1257" s="35">
        <v>1</v>
      </c>
      <c r="H1257" s="3" t="s">
        <v>463</v>
      </c>
      <c r="I1257" s="36" t="s">
        <v>1</v>
      </c>
      <c r="J1257" s="36" t="s">
        <v>464</v>
      </c>
      <c r="K1257" s="36" t="str">
        <f t="shared" ca="1" si="19"/>
        <v>57EE2EE5-77FB-2595-8891-E8613C0E7E5B</v>
      </c>
      <c r="L1257" s="37"/>
      <c r="M1257" s="37" t="s">
        <v>115</v>
      </c>
    </row>
    <row r="1258" spans="1:13" ht="15" customHeight="1" x14ac:dyDescent="0.3">
      <c r="A1258" s="3" t="s">
        <v>488</v>
      </c>
      <c r="B1258" s="4" t="s">
        <v>113</v>
      </c>
      <c r="C1258" s="9" t="s">
        <v>114</v>
      </c>
      <c r="D1258" s="4" t="s">
        <v>458</v>
      </c>
      <c r="E1258" s="4" t="s">
        <v>39</v>
      </c>
      <c r="F1258" s="34" t="s">
        <v>370</v>
      </c>
      <c r="G1258" s="35">
        <v>1</v>
      </c>
      <c r="H1258" s="3" t="s">
        <v>463</v>
      </c>
      <c r="I1258" s="36" t="s">
        <v>1</v>
      </c>
      <c r="J1258" s="36" t="s">
        <v>464</v>
      </c>
      <c r="K1258" s="36" t="str">
        <f t="shared" ca="1" si="19"/>
        <v>84B99568-8BD4-D72F-0791-84612EF8AFFD</v>
      </c>
      <c r="L1258" s="37"/>
      <c r="M1258" s="37" t="s">
        <v>115</v>
      </c>
    </row>
    <row r="1259" spans="1:13" ht="15" customHeight="1" x14ac:dyDescent="0.3">
      <c r="A1259" s="3" t="s">
        <v>488</v>
      </c>
      <c r="B1259" s="4" t="s">
        <v>113</v>
      </c>
      <c r="C1259" s="9" t="s">
        <v>114</v>
      </c>
      <c r="D1259" s="4" t="s">
        <v>458</v>
      </c>
      <c r="E1259" s="4" t="s">
        <v>39</v>
      </c>
      <c r="F1259" s="34" t="s">
        <v>372</v>
      </c>
      <c r="G1259" s="35">
        <v>1</v>
      </c>
      <c r="H1259" s="3" t="s">
        <v>463</v>
      </c>
      <c r="I1259" s="36" t="s">
        <v>1</v>
      </c>
      <c r="J1259" s="36" t="s">
        <v>464</v>
      </c>
      <c r="K1259" s="36" t="str">
        <f t="shared" ca="1" si="19"/>
        <v>6A00F45E-369B-2C5F-AAED-66881E0E753D</v>
      </c>
      <c r="L1259" s="37"/>
      <c r="M1259" s="37" t="s">
        <v>115</v>
      </c>
    </row>
    <row r="1260" spans="1:13" ht="15" customHeight="1" x14ac:dyDescent="0.3">
      <c r="A1260" s="3" t="s">
        <v>488</v>
      </c>
      <c r="B1260" s="4" t="s">
        <v>113</v>
      </c>
      <c r="C1260" s="9" t="s">
        <v>114</v>
      </c>
      <c r="D1260" s="4" t="s">
        <v>458</v>
      </c>
      <c r="E1260" s="4" t="s">
        <v>39</v>
      </c>
      <c r="F1260" s="34" t="s">
        <v>250</v>
      </c>
      <c r="G1260" s="35">
        <v>1</v>
      </c>
      <c r="H1260" s="3" t="s">
        <v>463</v>
      </c>
      <c r="I1260" s="36" t="s">
        <v>1</v>
      </c>
      <c r="J1260" s="36" t="s">
        <v>464</v>
      </c>
      <c r="K1260" s="36" t="str">
        <f t="shared" ca="1" si="19"/>
        <v>E6F33D47-0FB9-69E7-46CB-FFE8F22A64D8</v>
      </c>
      <c r="L1260" s="37"/>
      <c r="M1260" s="37" t="s">
        <v>115</v>
      </c>
    </row>
    <row r="1261" spans="1:13" ht="15" customHeight="1" x14ac:dyDescent="0.3">
      <c r="A1261" s="3" t="s">
        <v>488</v>
      </c>
      <c r="B1261" s="4" t="s">
        <v>113</v>
      </c>
      <c r="C1261" s="9" t="s">
        <v>114</v>
      </c>
      <c r="D1261" s="4" t="s">
        <v>458</v>
      </c>
      <c r="E1261" s="4" t="s">
        <v>39</v>
      </c>
      <c r="F1261" s="38" t="s">
        <v>375</v>
      </c>
      <c r="G1261" s="39">
        <v>1</v>
      </c>
      <c r="H1261" s="3" t="s">
        <v>463</v>
      </c>
      <c r="I1261" s="36" t="s">
        <v>1</v>
      </c>
      <c r="J1261" s="36" t="s">
        <v>464</v>
      </c>
      <c r="K1261" s="36" t="str">
        <f t="shared" ca="1" si="19"/>
        <v>6CC94A30-CCFC-E04E-6FD7-357A786923E7</v>
      </c>
      <c r="L1261" s="37"/>
      <c r="M1261" s="37" t="s">
        <v>115</v>
      </c>
    </row>
    <row r="1262" spans="1:13" ht="15" customHeight="1" x14ac:dyDescent="0.3">
      <c r="A1262" s="3" t="s">
        <v>489</v>
      </c>
      <c r="B1262" s="4" t="s">
        <v>113</v>
      </c>
      <c r="C1262" s="9" t="s">
        <v>114</v>
      </c>
      <c r="D1262" s="4" t="s">
        <v>458</v>
      </c>
      <c r="E1262" s="4" t="s">
        <v>39</v>
      </c>
      <c r="F1262" s="34" t="s">
        <v>251</v>
      </c>
      <c r="G1262" s="35">
        <v>0</v>
      </c>
      <c r="H1262" s="3" t="s">
        <v>466</v>
      </c>
      <c r="I1262" s="36" t="s">
        <v>1</v>
      </c>
      <c r="J1262" s="36" t="s">
        <v>467</v>
      </c>
      <c r="K1262" s="36" t="str">
        <f t="shared" ca="1" si="19"/>
        <v>6D61F8A2-0CA2-1E43-7AC1-D9003647B9D7</v>
      </c>
      <c r="L1262" s="37"/>
      <c r="M1262" s="37" t="s">
        <v>115</v>
      </c>
    </row>
    <row r="1263" spans="1:13" ht="15" customHeight="1" x14ac:dyDescent="0.3">
      <c r="A1263" s="3" t="s">
        <v>489</v>
      </c>
      <c r="B1263" s="4" t="s">
        <v>113</v>
      </c>
      <c r="C1263" s="9" t="s">
        <v>114</v>
      </c>
      <c r="D1263" s="4" t="s">
        <v>458</v>
      </c>
      <c r="E1263" s="4" t="s">
        <v>39</v>
      </c>
      <c r="F1263" s="34" t="s">
        <v>254</v>
      </c>
      <c r="G1263" s="35">
        <v>0</v>
      </c>
      <c r="H1263" s="3" t="s">
        <v>466</v>
      </c>
      <c r="I1263" s="36" t="s">
        <v>1</v>
      </c>
      <c r="J1263" s="36" t="s">
        <v>467</v>
      </c>
      <c r="K1263" s="36" t="str">
        <f t="shared" ca="1" si="19"/>
        <v>AC704317-BD86-5705-24C8-33FCB4D5F9C7</v>
      </c>
      <c r="L1263" s="37"/>
      <c r="M1263" s="37" t="s">
        <v>115</v>
      </c>
    </row>
    <row r="1264" spans="1:13" ht="15" customHeight="1" x14ac:dyDescent="0.3">
      <c r="A1264" s="3" t="s">
        <v>489</v>
      </c>
      <c r="B1264" s="4" t="s">
        <v>113</v>
      </c>
      <c r="C1264" s="9" t="s">
        <v>114</v>
      </c>
      <c r="D1264" s="4" t="s">
        <v>458</v>
      </c>
      <c r="E1264" s="4" t="s">
        <v>39</v>
      </c>
      <c r="F1264" s="34" t="s">
        <v>256</v>
      </c>
      <c r="G1264" s="35">
        <v>0</v>
      </c>
      <c r="H1264" s="3" t="s">
        <v>466</v>
      </c>
      <c r="I1264" s="36" t="s">
        <v>1</v>
      </c>
      <c r="J1264" s="36" t="s">
        <v>467</v>
      </c>
      <c r="K1264" s="36" t="str">
        <f t="shared" ca="1" si="19"/>
        <v>1E49221A-8CBB-EBDE-A796-A126F8BD4A4C</v>
      </c>
      <c r="L1264" s="37"/>
      <c r="M1264" s="37" t="s">
        <v>115</v>
      </c>
    </row>
    <row r="1265" spans="1:13" ht="15" customHeight="1" x14ac:dyDescent="0.3">
      <c r="A1265" s="3" t="s">
        <v>489</v>
      </c>
      <c r="B1265" s="4" t="s">
        <v>113</v>
      </c>
      <c r="C1265" s="9" t="s">
        <v>114</v>
      </c>
      <c r="D1265" s="4" t="s">
        <v>458</v>
      </c>
      <c r="E1265" s="4" t="s">
        <v>39</v>
      </c>
      <c r="F1265" s="34" t="s">
        <v>258</v>
      </c>
      <c r="G1265" s="35">
        <v>0</v>
      </c>
      <c r="H1265" s="3" t="s">
        <v>466</v>
      </c>
      <c r="I1265" s="36" t="s">
        <v>1</v>
      </c>
      <c r="J1265" s="36" t="s">
        <v>467</v>
      </c>
      <c r="K1265" s="36" t="str">
        <f t="shared" ca="1" si="19"/>
        <v>E3E15AC0-4720-DAC6-363C-C2887EEC0CF9</v>
      </c>
      <c r="L1265" s="37"/>
      <c r="M1265" s="37" t="s">
        <v>115</v>
      </c>
    </row>
    <row r="1266" spans="1:13" ht="15" customHeight="1" x14ac:dyDescent="0.3">
      <c r="A1266" s="3" t="s">
        <v>489</v>
      </c>
      <c r="B1266" s="4" t="s">
        <v>113</v>
      </c>
      <c r="C1266" s="9" t="s">
        <v>114</v>
      </c>
      <c r="D1266" s="4" t="s">
        <v>458</v>
      </c>
      <c r="E1266" s="4" t="s">
        <v>39</v>
      </c>
      <c r="F1266" s="34" t="s">
        <v>260</v>
      </c>
      <c r="G1266" s="35">
        <v>0</v>
      </c>
      <c r="H1266" s="3" t="s">
        <v>466</v>
      </c>
      <c r="I1266" s="36" t="s">
        <v>1</v>
      </c>
      <c r="J1266" s="36" t="s">
        <v>467</v>
      </c>
      <c r="K1266" s="36" t="str">
        <f t="shared" ca="1" si="19"/>
        <v>2A8DEBF4-B014-B9CB-9133-7F230BDE1719</v>
      </c>
      <c r="L1266" s="37"/>
      <c r="M1266" s="37" t="s">
        <v>115</v>
      </c>
    </row>
    <row r="1267" spans="1:13" ht="15" customHeight="1" x14ac:dyDescent="0.3">
      <c r="A1267" s="3" t="s">
        <v>489</v>
      </c>
      <c r="B1267" s="4" t="s">
        <v>113</v>
      </c>
      <c r="C1267" s="9" t="s">
        <v>114</v>
      </c>
      <c r="D1267" s="4" t="s">
        <v>458</v>
      </c>
      <c r="E1267" s="4" t="s">
        <v>39</v>
      </c>
      <c r="F1267" s="34" t="s">
        <v>262</v>
      </c>
      <c r="G1267" s="35">
        <v>0</v>
      </c>
      <c r="H1267" s="3" t="s">
        <v>466</v>
      </c>
      <c r="I1267" s="36" t="s">
        <v>1</v>
      </c>
      <c r="J1267" s="36" t="s">
        <v>467</v>
      </c>
      <c r="K1267" s="36" t="str">
        <f t="shared" ca="1" si="19"/>
        <v>E4610ED4-7D3F-E261-DC6D-0C8000AEC1A0</v>
      </c>
      <c r="L1267" s="37"/>
      <c r="M1267" s="37" t="s">
        <v>115</v>
      </c>
    </row>
    <row r="1268" spans="1:13" ht="15" customHeight="1" x14ac:dyDescent="0.3">
      <c r="A1268" s="3" t="s">
        <v>489</v>
      </c>
      <c r="B1268" s="4" t="s">
        <v>113</v>
      </c>
      <c r="C1268" s="9" t="s">
        <v>114</v>
      </c>
      <c r="D1268" s="4" t="s">
        <v>458</v>
      </c>
      <c r="E1268" s="4" t="s">
        <v>39</v>
      </c>
      <c r="F1268" s="34" t="s">
        <v>264</v>
      </c>
      <c r="G1268" s="35">
        <v>0</v>
      </c>
      <c r="H1268" s="3" t="s">
        <v>466</v>
      </c>
      <c r="I1268" s="36" t="s">
        <v>1</v>
      </c>
      <c r="J1268" s="36" t="s">
        <v>467</v>
      </c>
      <c r="K1268" s="36" t="str">
        <f t="shared" ca="1" si="19"/>
        <v>0908058B-A99B-0ADE-A46D-A30876A7B7E8</v>
      </c>
      <c r="L1268" s="37"/>
      <c r="M1268" s="37" t="s">
        <v>115</v>
      </c>
    </row>
    <row r="1269" spans="1:13" ht="15" customHeight="1" x14ac:dyDescent="0.3">
      <c r="A1269" s="3" t="s">
        <v>489</v>
      </c>
      <c r="B1269" s="4" t="s">
        <v>113</v>
      </c>
      <c r="C1269" s="9" t="s">
        <v>114</v>
      </c>
      <c r="D1269" s="4" t="s">
        <v>458</v>
      </c>
      <c r="E1269" s="4" t="s">
        <v>39</v>
      </c>
      <c r="F1269" s="34" t="s">
        <v>266</v>
      </c>
      <c r="G1269" s="35">
        <v>0</v>
      </c>
      <c r="H1269" s="3" t="s">
        <v>466</v>
      </c>
      <c r="I1269" s="36" t="s">
        <v>1</v>
      </c>
      <c r="J1269" s="36" t="s">
        <v>467</v>
      </c>
      <c r="K1269" s="36" t="str">
        <f t="shared" ca="1" si="19"/>
        <v>902CDA9D-FFA7-EB99-BF1A-E56DE5A4045F</v>
      </c>
      <c r="L1269" s="37"/>
      <c r="M1269" s="37" t="s">
        <v>115</v>
      </c>
    </row>
    <row r="1270" spans="1:13" ht="15" customHeight="1" x14ac:dyDescent="0.3">
      <c r="A1270" s="3" t="s">
        <v>489</v>
      </c>
      <c r="B1270" s="4" t="s">
        <v>113</v>
      </c>
      <c r="C1270" s="9" t="s">
        <v>114</v>
      </c>
      <c r="D1270" s="4" t="s">
        <v>458</v>
      </c>
      <c r="E1270" s="4" t="s">
        <v>39</v>
      </c>
      <c r="F1270" s="34" t="s">
        <v>268</v>
      </c>
      <c r="G1270" s="35">
        <v>0</v>
      </c>
      <c r="H1270" s="3" t="s">
        <v>466</v>
      </c>
      <c r="I1270" s="36" t="s">
        <v>1</v>
      </c>
      <c r="J1270" s="36" t="s">
        <v>467</v>
      </c>
      <c r="K1270" s="36" t="str">
        <f t="shared" ca="1" si="19"/>
        <v>23C23830-8FF9-C64A-3D0A-06A18AC92AF0</v>
      </c>
      <c r="L1270" s="37"/>
      <c r="M1270" s="37" t="s">
        <v>115</v>
      </c>
    </row>
    <row r="1271" spans="1:13" ht="15" customHeight="1" x14ac:dyDescent="0.3">
      <c r="A1271" s="3" t="s">
        <v>489</v>
      </c>
      <c r="B1271" s="4" t="s">
        <v>113</v>
      </c>
      <c r="C1271" s="9" t="s">
        <v>114</v>
      </c>
      <c r="D1271" s="4" t="s">
        <v>458</v>
      </c>
      <c r="E1271" s="4" t="s">
        <v>39</v>
      </c>
      <c r="F1271" s="34" t="s">
        <v>270</v>
      </c>
      <c r="G1271" s="35">
        <v>0</v>
      </c>
      <c r="H1271" s="3" t="s">
        <v>466</v>
      </c>
      <c r="I1271" s="36" t="s">
        <v>1</v>
      </c>
      <c r="J1271" s="36" t="s">
        <v>467</v>
      </c>
      <c r="K1271" s="36" t="str">
        <f t="shared" ca="1" si="19"/>
        <v>99D3433F-DBDC-530D-B563-8933C8D3B8C3</v>
      </c>
      <c r="L1271" s="37"/>
      <c r="M1271" s="37" t="s">
        <v>115</v>
      </c>
    </row>
    <row r="1272" spans="1:13" ht="15" customHeight="1" x14ac:dyDescent="0.3">
      <c r="A1272" s="3" t="s">
        <v>489</v>
      </c>
      <c r="B1272" s="4" t="s">
        <v>113</v>
      </c>
      <c r="C1272" s="9" t="s">
        <v>114</v>
      </c>
      <c r="D1272" s="4" t="s">
        <v>458</v>
      </c>
      <c r="E1272" s="4" t="s">
        <v>39</v>
      </c>
      <c r="F1272" s="34" t="s">
        <v>272</v>
      </c>
      <c r="G1272" s="35">
        <v>0</v>
      </c>
      <c r="H1272" s="3" t="s">
        <v>466</v>
      </c>
      <c r="I1272" s="36" t="s">
        <v>1</v>
      </c>
      <c r="J1272" s="36" t="s">
        <v>467</v>
      </c>
      <c r="K1272" s="36" t="str">
        <f t="shared" ca="1" si="19"/>
        <v>9A7112DD-4506-0FAF-8B4D-51C00CAF80ED</v>
      </c>
      <c r="L1272" s="37"/>
      <c r="M1272" s="37" t="s">
        <v>115</v>
      </c>
    </row>
    <row r="1273" spans="1:13" ht="15" customHeight="1" x14ac:dyDescent="0.3">
      <c r="A1273" s="3" t="s">
        <v>489</v>
      </c>
      <c r="B1273" s="4" t="s">
        <v>113</v>
      </c>
      <c r="C1273" s="9" t="s">
        <v>114</v>
      </c>
      <c r="D1273" s="4" t="s">
        <v>458</v>
      </c>
      <c r="E1273" s="4" t="s">
        <v>39</v>
      </c>
      <c r="F1273" s="34" t="s">
        <v>274</v>
      </c>
      <c r="G1273" s="35">
        <v>0</v>
      </c>
      <c r="H1273" s="3" t="s">
        <v>466</v>
      </c>
      <c r="I1273" s="36" t="s">
        <v>1</v>
      </c>
      <c r="J1273" s="36" t="s">
        <v>467</v>
      </c>
      <c r="K1273" s="36" t="str">
        <f t="shared" ca="1" si="19"/>
        <v>F1D934BB-1A79-16BC-3730-16FAA1B00296</v>
      </c>
      <c r="L1273" s="37"/>
      <c r="M1273" s="37" t="s">
        <v>115</v>
      </c>
    </row>
    <row r="1274" spans="1:13" ht="15" customHeight="1" x14ac:dyDescent="0.3">
      <c r="A1274" s="3" t="s">
        <v>489</v>
      </c>
      <c r="B1274" s="4" t="s">
        <v>113</v>
      </c>
      <c r="C1274" s="9" t="s">
        <v>114</v>
      </c>
      <c r="D1274" s="4" t="s">
        <v>458</v>
      </c>
      <c r="E1274" s="4" t="s">
        <v>39</v>
      </c>
      <c r="F1274" s="34" t="s">
        <v>276</v>
      </c>
      <c r="G1274" s="35">
        <v>0</v>
      </c>
      <c r="H1274" s="3" t="s">
        <v>466</v>
      </c>
      <c r="I1274" s="36" t="s">
        <v>1</v>
      </c>
      <c r="J1274" s="36" t="s">
        <v>467</v>
      </c>
      <c r="K1274" s="36" t="str">
        <f t="shared" ca="1" si="19"/>
        <v>8554CACB-C1BE-DA0F-982A-062B525B7CC9</v>
      </c>
      <c r="L1274" s="37"/>
      <c r="M1274" s="37" t="s">
        <v>115</v>
      </c>
    </row>
    <row r="1275" spans="1:13" ht="15" customHeight="1" x14ac:dyDescent="0.3">
      <c r="A1275" s="3" t="s">
        <v>489</v>
      </c>
      <c r="B1275" s="4" t="s">
        <v>113</v>
      </c>
      <c r="C1275" s="9" t="s">
        <v>114</v>
      </c>
      <c r="D1275" s="4" t="s">
        <v>458</v>
      </c>
      <c r="E1275" s="4" t="s">
        <v>39</v>
      </c>
      <c r="F1275" s="34" t="s">
        <v>278</v>
      </c>
      <c r="G1275" s="35">
        <v>0</v>
      </c>
      <c r="H1275" s="3" t="s">
        <v>466</v>
      </c>
      <c r="I1275" s="36" t="s">
        <v>1</v>
      </c>
      <c r="J1275" s="36" t="s">
        <v>467</v>
      </c>
      <c r="K1275" s="36" t="str">
        <f t="shared" ca="1" si="19"/>
        <v>BD86C6D0-4A6A-08C3-1CCD-0E7B26CCBDC3</v>
      </c>
      <c r="L1275" s="37"/>
      <c r="M1275" s="37" t="s">
        <v>115</v>
      </c>
    </row>
    <row r="1276" spans="1:13" ht="15" customHeight="1" x14ac:dyDescent="0.3">
      <c r="A1276" s="3" t="s">
        <v>489</v>
      </c>
      <c r="B1276" s="4" t="s">
        <v>113</v>
      </c>
      <c r="C1276" s="9" t="s">
        <v>114</v>
      </c>
      <c r="D1276" s="4" t="s">
        <v>458</v>
      </c>
      <c r="E1276" s="4" t="s">
        <v>39</v>
      </c>
      <c r="F1276" s="34" t="s">
        <v>280</v>
      </c>
      <c r="G1276" s="35">
        <v>0</v>
      </c>
      <c r="H1276" s="3" t="s">
        <v>466</v>
      </c>
      <c r="I1276" s="36" t="s">
        <v>1</v>
      </c>
      <c r="J1276" s="36" t="s">
        <v>467</v>
      </c>
      <c r="K1276" s="36" t="str">
        <f t="shared" ca="1" si="19"/>
        <v>DE840D74-C85A-B314-B5E0-D8F8C0C27AEF</v>
      </c>
      <c r="L1276" s="37"/>
      <c r="M1276" s="37" t="s">
        <v>115</v>
      </c>
    </row>
    <row r="1277" spans="1:13" ht="15" customHeight="1" x14ac:dyDescent="0.3">
      <c r="A1277" s="3" t="s">
        <v>489</v>
      </c>
      <c r="B1277" s="4" t="s">
        <v>113</v>
      </c>
      <c r="C1277" s="9" t="s">
        <v>114</v>
      </c>
      <c r="D1277" s="4" t="s">
        <v>458</v>
      </c>
      <c r="E1277" s="4" t="s">
        <v>39</v>
      </c>
      <c r="F1277" s="34" t="s">
        <v>282</v>
      </c>
      <c r="G1277" s="35">
        <v>0</v>
      </c>
      <c r="H1277" s="3" t="s">
        <v>466</v>
      </c>
      <c r="I1277" s="36" t="s">
        <v>1</v>
      </c>
      <c r="J1277" s="36" t="s">
        <v>467</v>
      </c>
      <c r="K1277" s="36" t="str">
        <f t="shared" ca="1" si="19"/>
        <v>3FA58201-5DE4-752B-69BB-11FF2E986A71</v>
      </c>
      <c r="L1277" s="37"/>
      <c r="M1277" s="37" t="s">
        <v>115</v>
      </c>
    </row>
    <row r="1278" spans="1:13" ht="15" customHeight="1" x14ac:dyDescent="0.3">
      <c r="A1278" s="3" t="s">
        <v>489</v>
      </c>
      <c r="B1278" s="4" t="s">
        <v>113</v>
      </c>
      <c r="C1278" s="9" t="s">
        <v>114</v>
      </c>
      <c r="D1278" s="4" t="s">
        <v>458</v>
      </c>
      <c r="E1278" s="4" t="s">
        <v>39</v>
      </c>
      <c r="F1278" s="34" t="s">
        <v>284</v>
      </c>
      <c r="G1278" s="35">
        <v>0</v>
      </c>
      <c r="H1278" s="3" t="s">
        <v>466</v>
      </c>
      <c r="I1278" s="36" t="s">
        <v>1</v>
      </c>
      <c r="J1278" s="36" t="s">
        <v>467</v>
      </c>
      <c r="K1278" s="36" t="str">
        <f t="shared" ca="1" si="19"/>
        <v>57347D02-CAF7-7949-DE0F-101E5DEAB04B</v>
      </c>
      <c r="L1278" s="37"/>
      <c r="M1278" s="37" t="s">
        <v>115</v>
      </c>
    </row>
    <row r="1279" spans="1:13" ht="15" customHeight="1" x14ac:dyDescent="0.3">
      <c r="A1279" s="3" t="s">
        <v>489</v>
      </c>
      <c r="B1279" s="4" t="s">
        <v>113</v>
      </c>
      <c r="C1279" s="9" t="s">
        <v>114</v>
      </c>
      <c r="D1279" s="4" t="s">
        <v>458</v>
      </c>
      <c r="E1279" s="4" t="s">
        <v>39</v>
      </c>
      <c r="F1279" s="34" t="s">
        <v>286</v>
      </c>
      <c r="G1279" s="35">
        <v>0</v>
      </c>
      <c r="H1279" s="3" t="s">
        <v>466</v>
      </c>
      <c r="I1279" s="36" t="s">
        <v>1</v>
      </c>
      <c r="J1279" s="36" t="s">
        <v>467</v>
      </c>
      <c r="K1279" s="36" t="str">
        <f t="shared" ca="1" si="19"/>
        <v>1438CD95-1FCD-3F4B-A235-B0D978189635</v>
      </c>
      <c r="L1279" s="37"/>
      <c r="M1279" s="37" t="s">
        <v>115</v>
      </c>
    </row>
    <row r="1280" spans="1:13" ht="15" customHeight="1" x14ac:dyDescent="0.3">
      <c r="A1280" s="3" t="s">
        <v>489</v>
      </c>
      <c r="B1280" s="4" t="s">
        <v>113</v>
      </c>
      <c r="C1280" s="9" t="s">
        <v>114</v>
      </c>
      <c r="D1280" s="4" t="s">
        <v>458</v>
      </c>
      <c r="E1280" s="4" t="s">
        <v>39</v>
      </c>
      <c r="F1280" s="34" t="s">
        <v>288</v>
      </c>
      <c r="G1280" s="35">
        <v>0</v>
      </c>
      <c r="H1280" s="3" t="s">
        <v>466</v>
      </c>
      <c r="I1280" s="36" t="s">
        <v>1</v>
      </c>
      <c r="J1280" s="36" t="s">
        <v>467</v>
      </c>
      <c r="K1280" s="36" t="str">
        <f t="shared" ca="1" si="19"/>
        <v>89FF5792-1A08-73EE-538C-33A628EBAC44</v>
      </c>
      <c r="L1280" s="37"/>
      <c r="M1280" s="37" t="s">
        <v>115</v>
      </c>
    </row>
    <row r="1281" spans="1:13" ht="15" customHeight="1" x14ac:dyDescent="0.3">
      <c r="A1281" s="3" t="s">
        <v>489</v>
      </c>
      <c r="B1281" s="4" t="s">
        <v>113</v>
      </c>
      <c r="C1281" s="9" t="s">
        <v>114</v>
      </c>
      <c r="D1281" s="4" t="s">
        <v>458</v>
      </c>
      <c r="E1281" s="4" t="s">
        <v>39</v>
      </c>
      <c r="F1281" s="34" t="s">
        <v>290</v>
      </c>
      <c r="G1281" s="35">
        <v>0</v>
      </c>
      <c r="H1281" s="3" t="s">
        <v>466</v>
      </c>
      <c r="I1281" s="36" t="s">
        <v>1</v>
      </c>
      <c r="J1281" s="36" t="s">
        <v>467</v>
      </c>
      <c r="K1281" s="36" t="str">
        <f t="shared" ca="1" si="19"/>
        <v>CF923CA9-7E29-AA3A-3063-CCD30FC07725</v>
      </c>
      <c r="L1281" s="37"/>
      <c r="M1281" s="37" t="s">
        <v>115</v>
      </c>
    </row>
    <row r="1282" spans="1:13" ht="15" customHeight="1" x14ac:dyDescent="0.3">
      <c r="A1282" s="3" t="s">
        <v>489</v>
      </c>
      <c r="B1282" s="4" t="s">
        <v>113</v>
      </c>
      <c r="C1282" s="9" t="s">
        <v>114</v>
      </c>
      <c r="D1282" s="4" t="s">
        <v>458</v>
      </c>
      <c r="E1282" s="4" t="s">
        <v>39</v>
      </c>
      <c r="F1282" s="34" t="s">
        <v>292</v>
      </c>
      <c r="G1282" s="35">
        <v>0</v>
      </c>
      <c r="H1282" s="3" t="s">
        <v>466</v>
      </c>
      <c r="I1282" s="36" t="s">
        <v>1</v>
      </c>
      <c r="J1282" s="36" t="s">
        <v>467</v>
      </c>
      <c r="K1282" s="36" t="str">
        <f t="shared" ref="K1282:K1345" ca="1" si="20">_GuidQuasiHexGenerator</f>
        <v>4460B2CA-949D-50C0-BB13-AD24A5A9E7E5</v>
      </c>
      <c r="L1282" s="37"/>
      <c r="M1282" s="37" t="s">
        <v>115</v>
      </c>
    </row>
    <row r="1283" spans="1:13" ht="15" customHeight="1" x14ac:dyDescent="0.3">
      <c r="A1283" s="3" t="s">
        <v>489</v>
      </c>
      <c r="B1283" s="4" t="s">
        <v>113</v>
      </c>
      <c r="C1283" s="9" t="s">
        <v>114</v>
      </c>
      <c r="D1283" s="4" t="s">
        <v>458</v>
      </c>
      <c r="E1283" s="4" t="s">
        <v>39</v>
      </c>
      <c r="F1283" s="34" t="s">
        <v>294</v>
      </c>
      <c r="G1283" s="35">
        <v>0</v>
      </c>
      <c r="H1283" s="3" t="s">
        <v>466</v>
      </c>
      <c r="I1283" s="36" t="s">
        <v>1</v>
      </c>
      <c r="J1283" s="36" t="s">
        <v>467</v>
      </c>
      <c r="K1283" s="36" t="str">
        <f t="shared" ca="1" si="20"/>
        <v>373CE467-C153-CAB0-006A-A357374446E5</v>
      </c>
      <c r="L1283" s="37"/>
      <c r="M1283" s="37" t="s">
        <v>115</v>
      </c>
    </row>
    <row r="1284" spans="1:13" ht="15" customHeight="1" x14ac:dyDescent="0.3">
      <c r="A1284" s="3" t="s">
        <v>489</v>
      </c>
      <c r="B1284" s="4" t="s">
        <v>113</v>
      </c>
      <c r="C1284" s="9" t="s">
        <v>114</v>
      </c>
      <c r="D1284" s="4" t="s">
        <v>458</v>
      </c>
      <c r="E1284" s="4" t="s">
        <v>39</v>
      </c>
      <c r="F1284" s="34" t="s">
        <v>296</v>
      </c>
      <c r="G1284" s="35">
        <v>0</v>
      </c>
      <c r="H1284" s="3" t="s">
        <v>466</v>
      </c>
      <c r="I1284" s="36" t="s">
        <v>1</v>
      </c>
      <c r="J1284" s="36" t="s">
        <v>467</v>
      </c>
      <c r="K1284" s="36" t="str">
        <f t="shared" ca="1" si="20"/>
        <v>F7B7DDD6-3522-F46D-FA7D-8B5CD3F02CD6</v>
      </c>
      <c r="L1284" s="37"/>
      <c r="M1284" s="37" t="s">
        <v>115</v>
      </c>
    </row>
    <row r="1285" spans="1:13" ht="15" customHeight="1" x14ac:dyDescent="0.3">
      <c r="A1285" s="3" t="s">
        <v>489</v>
      </c>
      <c r="B1285" s="4" t="s">
        <v>113</v>
      </c>
      <c r="C1285" s="9" t="s">
        <v>114</v>
      </c>
      <c r="D1285" s="4" t="s">
        <v>458</v>
      </c>
      <c r="E1285" s="4" t="s">
        <v>39</v>
      </c>
      <c r="F1285" s="34" t="s">
        <v>298</v>
      </c>
      <c r="G1285" s="35">
        <v>0</v>
      </c>
      <c r="H1285" s="3" t="s">
        <v>466</v>
      </c>
      <c r="I1285" s="36" t="s">
        <v>1</v>
      </c>
      <c r="J1285" s="36" t="s">
        <v>467</v>
      </c>
      <c r="K1285" s="36" t="str">
        <f t="shared" ca="1" si="20"/>
        <v>5CBC4A75-D4E4-6091-5688-327CBD2240CB</v>
      </c>
      <c r="L1285" s="37"/>
      <c r="M1285" s="37" t="s">
        <v>115</v>
      </c>
    </row>
    <row r="1286" spans="1:13" ht="15" customHeight="1" x14ac:dyDescent="0.3">
      <c r="A1286" s="3" t="s">
        <v>489</v>
      </c>
      <c r="B1286" s="4" t="s">
        <v>113</v>
      </c>
      <c r="C1286" s="9" t="s">
        <v>114</v>
      </c>
      <c r="D1286" s="4" t="s">
        <v>458</v>
      </c>
      <c r="E1286" s="4" t="s">
        <v>39</v>
      </c>
      <c r="F1286" s="34" t="s">
        <v>300</v>
      </c>
      <c r="G1286" s="35">
        <v>0</v>
      </c>
      <c r="H1286" s="3" t="s">
        <v>466</v>
      </c>
      <c r="I1286" s="36" t="s">
        <v>1</v>
      </c>
      <c r="J1286" s="36" t="s">
        <v>467</v>
      </c>
      <c r="K1286" s="36" t="str">
        <f t="shared" ca="1" si="20"/>
        <v>24F24163-549F-6530-F955-CC3B4E0AAC0A</v>
      </c>
      <c r="L1286" s="37"/>
      <c r="M1286" s="37" t="s">
        <v>115</v>
      </c>
    </row>
    <row r="1287" spans="1:13" ht="15" customHeight="1" x14ac:dyDescent="0.3">
      <c r="A1287" s="3" t="s">
        <v>489</v>
      </c>
      <c r="B1287" s="4" t="s">
        <v>113</v>
      </c>
      <c r="C1287" s="9" t="s">
        <v>114</v>
      </c>
      <c r="D1287" s="4" t="s">
        <v>458</v>
      </c>
      <c r="E1287" s="4" t="s">
        <v>39</v>
      </c>
      <c r="F1287" s="34" t="s">
        <v>302</v>
      </c>
      <c r="G1287" s="35">
        <v>0</v>
      </c>
      <c r="H1287" s="3" t="s">
        <v>466</v>
      </c>
      <c r="I1287" s="36" t="s">
        <v>1</v>
      </c>
      <c r="J1287" s="36" t="s">
        <v>467</v>
      </c>
      <c r="K1287" s="36" t="str">
        <f t="shared" ca="1" si="20"/>
        <v>F34BC3E6-4CCD-BD37-552D-04C12A701A76</v>
      </c>
      <c r="L1287" s="37"/>
      <c r="M1287" s="37" t="s">
        <v>115</v>
      </c>
    </row>
    <row r="1288" spans="1:13" ht="15" customHeight="1" x14ac:dyDescent="0.3">
      <c r="A1288" s="3" t="s">
        <v>489</v>
      </c>
      <c r="B1288" s="4" t="s">
        <v>113</v>
      </c>
      <c r="C1288" s="9" t="s">
        <v>114</v>
      </c>
      <c r="D1288" s="4" t="s">
        <v>458</v>
      </c>
      <c r="E1288" s="4" t="s">
        <v>39</v>
      </c>
      <c r="F1288" s="34" t="s">
        <v>304</v>
      </c>
      <c r="G1288" s="35">
        <v>0</v>
      </c>
      <c r="H1288" s="3" t="s">
        <v>466</v>
      </c>
      <c r="I1288" s="36" t="s">
        <v>1</v>
      </c>
      <c r="J1288" s="36" t="s">
        <v>467</v>
      </c>
      <c r="K1288" s="36" t="str">
        <f t="shared" ca="1" si="20"/>
        <v>8D826C2F-6EFA-6C28-CB6D-89A42F6BCD20</v>
      </c>
      <c r="L1288" s="37"/>
      <c r="M1288" s="37" t="s">
        <v>115</v>
      </c>
    </row>
    <row r="1289" spans="1:13" ht="15" customHeight="1" x14ac:dyDescent="0.3">
      <c r="A1289" s="3" t="s">
        <v>489</v>
      </c>
      <c r="B1289" s="4" t="s">
        <v>113</v>
      </c>
      <c r="C1289" s="9" t="s">
        <v>114</v>
      </c>
      <c r="D1289" s="4" t="s">
        <v>458</v>
      </c>
      <c r="E1289" s="4" t="s">
        <v>39</v>
      </c>
      <c r="F1289" s="34" t="s">
        <v>306</v>
      </c>
      <c r="G1289" s="35">
        <v>0</v>
      </c>
      <c r="H1289" s="3" t="s">
        <v>466</v>
      </c>
      <c r="I1289" s="36" t="s">
        <v>1</v>
      </c>
      <c r="J1289" s="36" t="s">
        <v>467</v>
      </c>
      <c r="K1289" s="36" t="str">
        <f t="shared" ca="1" si="20"/>
        <v>FD5502DE-4745-90A6-C6B8-BB9267EFF23E</v>
      </c>
      <c r="L1289" s="37"/>
      <c r="M1289" s="37" t="s">
        <v>115</v>
      </c>
    </row>
    <row r="1290" spans="1:13" ht="15" customHeight="1" x14ac:dyDescent="0.3">
      <c r="A1290" s="3" t="s">
        <v>489</v>
      </c>
      <c r="B1290" s="4" t="s">
        <v>113</v>
      </c>
      <c r="C1290" s="9" t="s">
        <v>114</v>
      </c>
      <c r="D1290" s="4" t="s">
        <v>458</v>
      </c>
      <c r="E1290" s="4" t="s">
        <v>39</v>
      </c>
      <c r="F1290" s="34" t="s">
        <v>308</v>
      </c>
      <c r="G1290" s="35">
        <v>0</v>
      </c>
      <c r="H1290" s="3" t="s">
        <v>466</v>
      </c>
      <c r="I1290" s="36" t="s">
        <v>1</v>
      </c>
      <c r="J1290" s="36" t="s">
        <v>467</v>
      </c>
      <c r="K1290" s="36" t="str">
        <f t="shared" ca="1" si="20"/>
        <v>6F21A5B2-6EC3-D4B0-FBFF-391BAF36264F</v>
      </c>
      <c r="L1290" s="37"/>
      <c r="M1290" s="37" t="s">
        <v>115</v>
      </c>
    </row>
    <row r="1291" spans="1:13" ht="15" customHeight="1" x14ac:dyDescent="0.3">
      <c r="A1291" s="3" t="s">
        <v>489</v>
      </c>
      <c r="B1291" s="4" t="s">
        <v>113</v>
      </c>
      <c r="C1291" s="9" t="s">
        <v>114</v>
      </c>
      <c r="D1291" s="4" t="s">
        <v>458</v>
      </c>
      <c r="E1291" s="4" t="s">
        <v>39</v>
      </c>
      <c r="F1291" s="34" t="s">
        <v>310</v>
      </c>
      <c r="G1291" s="35">
        <v>0</v>
      </c>
      <c r="H1291" s="3" t="s">
        <v>466</v>
      </c>
      <c r="I1291" s="36" t="s">
        <v>1</v>
      </c>
      <c r="J1291" s="36" t="s">
        <v>467</v>
      </c>
      <c r="K1291" s="36" t="str">
        <f t="shared" ca="1" si="20"/>
        <v>0B04A96D-8EB2-F95A-A934-855FF9656EC1</v>
      </c>
      <c r="L1291" s="37"/>
      <c r="M1291" s="37" t="s">
        <v>115</v>
      </c>
    </row>
    <row r="1292" spans="1:13" ht="15" customHeight="1" x14ac:dyDescent="0.3">
      <c r="A1292" s="3" t="s">
        <v>489</v>
      </c>
      <c r="B1292" s="4" t="s">
        <v>113</v>
      </c>
      <c r="C1292" s="9" t="s">
        <v>114</v>
      </c>
      <c r="D1292" s="4" t="s">
        <v>458</v>
      </c>
      <c r="E1292" s="4" t="s">
        <v>39</v>
      </c>
      <c r="F1292" s="34" t="s">
        <v>312</v>
      </c>
      <c r="G1292" s="35">
        <v>0</v>
      </c>
      <c r="H1292" s="3" t="s">
        <v>466</v>
      </c>
      <c r="I1292" s="36" t="s">
        <v>1</v>
      </c>
      <c r="J1292" s="36" t="s">
        <v>467</v>
      </c>
      <c r="K1292" s="36" t="str">
        <f t="shared" ca="1" si="20"/>
        <v>2FC79552-1C69-C5D1-774C-B509B097F9B6</v>
      </c>
      <c r="L1292" s="37"/>
      <c r="M1292" s="37" t="s">
        <v>115</v>
      </c>
    </row>
    <row r="1293" spans="1:13" ht="15" customHeight="1" x14ac:dyDescent="0.3">
      <c r="A1293" s="3" t="s">
        <v>489</v>
      </c>
      <c r="B1293" s="4" t="s">
        <v>113</v>
      </c>
      <c r="C1293" s="9" t="s">
        <v>114</v>
      </c>
      <c r="D1293" s="4" t="s">
        <v>458</v>
      </c>
      <c r="E1293" s="4" t="s">
        <v>39</v>
      </c>
      <c r="F1293" s="34" t="s">
        <v>314</v>
      </c>
      <c r="G1293" s="35">
        <v>0</v>
      </c>
      <c r="H1293" s="3" t="s">
        <v>466</v>
      </c>
      <c r="I1293" s="36" t="s">
        <v>1</v>
      </c>
      <c r="J1293" s="36" t="s">
        <v>467</v>
      </c>
      <c r="K1293" s="36" t="str">
        <f t="shared" ca="1" si="20"/>
        <v>E89ED84D-D3E3-6740-C67B-7520BAB736EB</v>
      </c>
      <c r="L1293" s="37"/>
      <c r="M1293" s="37" t="s">
        <v>115</v>
      </c>
    </row>
    <row r="1294" spans="1:13" ht="15" customHeight="1" x14ac:dyDescent="0.3">
      <c r="A1294" s="3" t="s">
        <v>489</v>
      </c>
      <c r="B1294" s="4" t="s">
        <v>113</v>
      </c>
      <c r="C1294" s="9" t="s">
        <v>114</v>
      </c>
      <c r="D1294" s="4" t="s">
        <v>458</v>
      </c>
      <c r="E1294" s="4" t="s">
        <v>39</v>
      </c>
      <c r="F1294" s="34" t="s">
        <v>316</v>
      </c>
      <c r="G1294" s="35">
        <v>0</v>
      </c>
      <c r="H1294" s="3" t="s">
        <v>466</v>
      </c>
      <c r="I1294" s="36" t="s">
        <v>1</v>
      </c>
      <c r="J1294" s="36" t="s">
        <v>467</v>
      </c>
      <c r="K1294" s="36" t="str">
        <f t="shared" ca="1" si="20"/>
        <v>2B39C464-65FE-0F6C-0B14-5BC972AFA998</v>
      </c>
      <c r="L1294" s="37"/>
      <c r="M1294" s="37" t="s">
        <v>115</v>
      </c>
    </row>
    <row r="1295" spans="1:13" ht="15" customHeight="1" x14ac:dyDescent="0.3">
      <c r="A1295" s="3" t="s">
        <v>489</v>
      </c>
      <c r="B1295" s="4" t="s">
        <v>113</v>
      </c>
      <c r="C1295" s="9" t="s">
        <v>114</v>
      </c>
      <c r="D1295" s="4" t="s">
        <v>458</v>
      </c>
      <c r="E1295" s="4" t="s">
        <v>39</v>
      </c>
      <c r="F1295" s="34" t="s">
        <v>318</v>
      </c>
      <c r="G1295" s="35">
        <v>0</v>
      </c>
      <c r="H1295" s="3" t="s">
        <v>466</v>
      </c>
      <c r="I1295" s="36" t="s">
        <v>1</v>
      </c>
      <c r="J1295" s="36" t="s">
        <v>467</v>
      </c>
      <c r="K1295" s="36" t="str">
        <f t="shared" ca="1" si="20"/>
        <v>B96A0D57-7296-1009-F959-08D37C3B6B50</v>
      </c>
      <c r="L1295" s="37"/>
      <c r="M1295" s="37" t="s">
        <v>115</v>
      </c>
    </row>
    <row r="1296" spans="1:13" ht="15" customHeight="1" x14ac:dyDescent="0.3">
      <c r="A1296" s="3" t="s">
        <v>489</v>
      </c>
      <c r="B1296" s="4" t="s">
        <v>113</v>
      </c>
      <c r="C1296" s="9" t="s">
        <v>114</v>
      </c>
      <c r="D1296" s="4" t="s">
        <v>458</v>
      </c>
      <c r="E1296" s="4" t="s">
        <v>39</v>
      </c>
      <c r="F1296" s="34" t="s">
        <v>320</v>
      </c>
      <c r="G1296" s="35">
        <v>0</v>
      </c>
      <c r="H1296" s="3" t="s">
        <v>466</v>
      </c>
      <c r="I1296" s="36" t="s">
        <v>1</v>
      </c>
      <c r="J1296" s="36" t="s">
        <v>467</v>
      </c>
      <c r="K1296" s="36" t="str">
        <f t="shared" ca="1" si="20"/>
        <v>CA43D5F4-16B8-91D6-7CD0-D985211DB8C3</v>
      </c>
      <c r="L1296" s="37"/>
      <c r="M1296" s="37" t="s">
        <v>115</v>
      </c>
    </row>
    <row r="1297" spans="1:13" ht="15" customHeight="1" x14ac:dyDescent="0.3">
      <c r="A1297" s="3" t="s">
        <v>489</v>
      </c>
      <c r="B1297" s="4" t="s">
        <v>113</v>
      </c>
      <c r="C1297" s="9" t="s">
        <v>114</v>
      </c>
      <c r="D1297" s="4" t="s">
        <v>458</v>
      </c>
      <c r="E1297" s="4" t="s">
        <v>39</v>
      </c>
      <c r="F1297" s="34" t="s">
        <v>322</v>
      </c>
      <c r="G1297" s="35">
        <v>0</v>
      </c>
      <c r="H1297" s="3" t="s">
        <v>466</v>
      </c>
      <c r="I1297" s="36" t="s">
        <v>1</v>
      </c>
      <c r="J1297" s="36" t="s">
        <v>467</v>
      </c>
      <c r="K1297" s="36" t="str">
        <f t="shared" ca="1" si="20"/>
        <v>99E86F11-1F2F-2505-945E-7DF50C16519B</v>
      </c>
      <c r="L1297" s="37"/>
      <c r="M1297" s="37" t="s">
        <v>115</v>
      </c>
    </row>
    <row r="1298" spans="1:13" ht="15" customHeight="1" x14ac:dyDescent="0.3">
      <c r="A1298" s="3" t="s">
        <v>489</v>
      </c>
      <c r="B1298" s="4" t="s">
        <v>113</v>
      </c>
      <c r="C1298" s="9" t="s">
        <v>114</v>
      </c>
      <c r="D1298" s="4" t="s">
        <v>458</v>
      </c>
      <c r="E1298" s="4" t="s">
        <v>39</v>
      </c>
      <c r="F1298" s="34" t="s">
        <v>324</v>
      </c>
      <c r="G1298" s="35">
        <v>0</v>
      </c>
      <c r="H1298" s="3" t="s">
        <v>466</v>
      </c>
      <c r="I1298" s="36" t="s">
        <v>1</v>
      </c>
      <c r="J1298" s="36" t="s">
        <v>467</v>
      </c>
      <c r="K1298" s="36" t="str">
        <f t="shared" ca="1" si="20"/>
        <v>28AD2582-DFFE-C940-5092-66203CA4E9AB</v>
      </c>
      <c r="L1298" s="37"/>
      <c r="M1298" s="37" t="s">
        <v>115</v>
      </c>
    </row>
    <row r="1299" spans="1:13" ht="15" customHeight="1" x14ac:dyDescent="0.3">
      <c r="A1299" s="3" t="s">
        <v>489</v>
      </c>
      <c r="B1299" s="4" t="s">
        <v>113</v>
      </c>
      <c r="C1299" s="9" t="s">
        <v>114</v>
      </c>
      <c r="D1299" s="4" t="s">
        <v>458</v>
      </c>
      <c r="E1299" s="4" t="s">
        <v>39</v>
      </c>
      <c r="F1299" s="34" t="s">
        <v>326</v>
      </c>
      <c r="G1299" s="35">
        <v>0</v>
      </c>
      <c r="H1299" s="3" t="s">
        <v>466</v>
      </c>
      <c r="I1299" s="36" t="s">
        <v>1</v>
      </c>
      <c r="J1299" s="36" t="s">
        <v>467</v>
      </c>
      <c r="K1299" s="36" t="str">
        <f t="shared" ca="1" si="20"/>
        <v>906F67FE-0120-F319-4338-55BFF4224751</v>
      </c>
      <c r="L1299" s="37"/>
      <c r="M1299" s="37" t="s">
        <v>115</v>
      </c>
    </row>
    <row r="1300" spans="1:13" ht="15" customHeight="1" x14ac:dyDescent="0.3">
      <c r="A1300" s="3" t="s">
        <v>489</v>
      </c>
      <c r="B1300" s="4" t="s">
        <v>113</v>
      </c>
      <c r="C1300" s="9" t="s">
        <v>114</v>
      </c>
      <c r="D1300" s="4" t="s">
        <v>458</v>
      </c>
      <c r="E1300" s="4" t="s">
        <v>39</v>
      </c>
      <c r="F1300" s="34" t="s">
        <v>328</v>
      </c>
      <c r="G1300" s="35">
        <v>0</v>
      </c>
      <c r="H1300" s="3" t="s">
        <v>466</v>
      </c>
      <c r="I1300" s="36" t="s">
        <v>1</v>
      </c>
      <c r="J1300" s="36" t="s">
        <v>467</v>
      </c>
      <c r="K1300" s="36" t="str">
        <f t="shared" ca="1" si="20"/>
        <v>0229B160-9B67-4997-DD27-BE875AC84CAF</v>
      </c>
      <c r="L1300" s="37"/>
      <c r="M1300" s="37" t="s">
        <v>115</v>
      </c>
    </row>
    <row r="1301" spans="1:13" ht="15" customHeight="1" x14ac:dyDescent="0.3">
      <c r="A1301" s="3" t="s">
        <v>489</v>
      </c>
      <c r="B1301" s="4" t="s">
        <v>113</v>
      </c>
      <c r="C1301" s="9" t="s">
        <v>114</v>
      </c>
      <c r="D1301" s="4" t="s">
        <v>458</v>
      </c>
      <c r="E1301" s="4" t="s">
        <v>39</v>
      </c>
      <c r="F1301" s="34" t="s">
        <v>330</v>
      </c>
      <c r="G1301" s="35">
        <v>0</v>
      </c>
      <c r="H1301" s="3" t="s">
        <v>466</v>
      </c>
      <c r="I1301" s="36" t="s">
        <v>1</v>
      </c>
      <c r="J1301" s="36" t="s">
        <v>467</v>
      </c>
      <c r="K1301" s="36" t="str">
        <f t="shared" ca="1" si="20"/>
        <v>733C884F-B045-D35C-4E75-5596BCFCD3F0</v>
      </c>
      <c r="L1301" s="37"/>
      <c r="M1301" s="37" t="s">
        <v>115</v>
      </c>
    </row>
    <row r="1302" spans="1:13" ht="15" customHeight="1" x14ac:dyDescent="0.3">
      <c r="A1302" s="3" t="s">
        <v>489</v>
      </c>
      <c r="B1302" s="4" t="s">
        <v>113</v>
      </c>
      <c r="C1302" s="9" t="s">
        <v>114</v>
      </c>
      <c r="D1302" s="4" t="s">
        <v>458</v>
      </c>
      <c r="E1302" s="4" t="s">
        <v>39</v>
      </c>
      <c r="F1302" s="34" t="s">
        <v>332</v>
      </c>
      <c r="G1302" s="35">
        <v>0</v>
      </c>
      <c r="H1302" s="3" t="s">
        <v>466</v>
      </c>
      <c r="I1302" s="36" t="s">
        <v>1</v>
      </c>
      <c r="J1302" s="36" t="s">
        <v>467</v>
      </c>
      <c r="K1302" s="36" t="str">
        <f t="shared" ca="1" si="20"/>
        <v>1093145A-F6D9-F1B9-10FF-4ED9ACBFA2DF</v>
      </c>
      <c r="L1302" s="37"/>
      <c r="M1302" s="37" t="s">
        <v>115</v>
      </c>
    </row>
    <row r="1303" spans="1:13" ht="15" customHeight="1" x14ac:dyDescent="0.3">
      <c r="A1303" s="3" t="s">
        <v>489</v>
      </c>
      <c r="B1303" s="4" t="s">
        <v>113</v>
      </c>
      <c r="C1303" s="9" t="s">
        <v>114</v>
      </c>
      <c r="D1303" s="4" t="s">
        <v>458</v>
      </c>
      <c r="E1303" s="4" t="s">
        <v>39</v>
      </c>
      <c r="F1303" s="34" t="s">
        <v>334</v>
      </c>
      <c r="G1303" s="35">
        <v>0</v>
      </c>
      <c r="H1303" s="3" t="s">
        <v>466</v>
      </c>
      <c r="I1303" s="36" t="s">
        <v>1</v>
      </c>
      <c r="J1303" s="36" t="s">
        <v>467</v>
      </c>
      <c r="K1303" s="36" t="str">
        <f t="shared" ca="1" si="20"/>
        <v>2D572776-7E7B-D1D9-861C-6A9394A16AFB</v>
      </c>
      <c r="L1303" s="37"/>
      <c r="M1303" s="37" t="s">
        <v>115</v>
      </c>
    </row>
    <row r="1304" spans="1:13" ht="15" customHeight="1" x14ac:dyDescent="0.3">
      <c r="A1304" s="3" t="s">
        <v>489</v>
      </c>
      <c r="B1304" s="4" t="s">
        <v>113</v>
      </c>
      <c r="C1304" s="9" t="s">
        <v>114</v>
      </c>
      <c r="D1304" s="4" t="s">
        <v>458</v>
      </c>
      <c r="E1304" s="4" t="s">
        <v>39</v>
      </c>
      <c r="F1304" s="34" t="s">
        <v>336</v>
      </c>
      <c r="G1304" s="35">
        <v>0</v>
      </c>
      <c r="H1304" s="3" t="s">
        <v>466</v>
      </c>
      <c r="I1304" s="36" t="s">
        <v>1</v>
      </c>
      <c r="J1304" s="36" t="s">
        <v>467</v>
      </c>
      <c r="K1304" s="36" t="str">
        <f t="shared" ca="1" si="20"/>
        <v>C48AB4A9-E2D5-8AE2-A93D-968435C0E6A6</v>
      </c>
      <c r="L1304" s="37"/>
      <c r="M1304" s="37" t="s">
        <v>115</v>
      </c>
    </row>
    <row r="1305" spans="1:13" ht="15" customHeight="1" x14ac:dyDescent="0.3">
      <c r="A1305" s="3" t="s">
        <v>489</v>
      </c>
      <c r="B1305" s="4" t="s">
        <v>113</v>
      </c>
      <c r="C1305" s="9" t="s">
        <v>114</v>
      </c>
      <c r="D1305" s="4" t="s">
        <v>458</v>
      </c>
      <c r="E1305" s="4" t="s">
        <v>39</v>
      </c>
      <c r="F1305" s="34" t="s">
        <v>338</v>
      </c>
      <c r="G1305" s="35">
        <v>0</v>
      </c>
      <c r="H1305" s="3" t="s">
        <v>466</v>
      </c>
      <c r="I1305" s="36" t="s">
        <v>1</v>
      </c>
      <c r="J1305" s="36" t="s">
        <v>467</v>
      </c>
      <c r="K1305" s="36" t="str">
        <f t="shared" ca="1" si="20"/>
        <v>08D6EE11-AFDE-3EEE-E8B1-476B3E0C70CB</v>
      </c>
      <c r="L1305" s="37"/>
      <c r="M1305" s="37" t="s">
        <v>115</v>
      </c>
    </row>
    <row r="1306" spans="1:13" ht="15" customHeight="1" x14ac:dyDescent="0.3">
      <c r="A1306" s="3" t="s">
        <v>489</v>
      </c>
      <c r="B1306" s="4" t="s">
        <v>113</v>
      </c>
      <c r="C1306" s="9" t="s">
        <v>114</v>
      </c>
      <c r="D1306" s="4" t="s">
        <v>458</v>
      </c>
      <c r="E1306" s="4" t="s">
        <v>39</v>
      </c>
      <c r="F1306" s="34" t="s">
        <v>340</v>
      </c>
      <c r="G1306" s="35">
        <v>0</v>
      </c>
      <c r="H1306" s="3" t="s">
        <v>466</v>
      </c>
      <c r="I1306" s="36" t="s">
        <v>1</v>
      </c>
      <c r="J1306" s="36" t="s">
        <v>467</v>
      </c>
      <c r="K1306" s="36" t="str">
        <f t="shared" ca="1" si="20"/>
        <v>D44404C0-49DA-6268-B800-70866AA66D06</v>
      </c>
      <c r="L1306" s="37"/>
      <c r="M1306" s="37" t="s">
        <v>115</v>
      </c>
    </row>
    <row r="1307" spans="1:13" ht="15" customHeight="1" x14ac:dyDescent="0.3">
      <c r="A1307" s="3" t="s">
        <v>489</v>
      </c>
      <c r="B1307" s="4" t="s">
        <v>113</v>
      </c>
      <c r="C1307" s="9" t="s">
        <v>114</v>
      </c>
      <c r="D1307" s="4" t="s">
        <v>458</v>
      </c>
      <c r="E1307" s="4" t="s">
        <v>39</v>
      </c>
      <c r="F1307" s="34" t="s">
        <v>342</v>
      </c>
      <c r="G1307" s="35">
        <v>0</v>
      </c>
      <c r="H1307" s="3" t="s">
        <v>466</v>
      </c>
      <c r="I1307" s="36" t="s">
        <v>1</v>
      </c>
      <c r="J1307" s="36" t="s">
        <v>467</v>
      </c>
      <c r="K1307" s="36" t="str">
        <f t="shared" ca="1" si="20"/>
        <v>DA874E0E-DE1F-98A2-778D-BC1B8EBA8E76</v>
      </c>
      <c r="L1307" s="37"/>
      <c r="M1307" s="37" t="s">
        <v>115</v>
      </c>
    </row>
    <row r="1308" spans="1:13" ht="15" customHeight="1" x14ac:dyDescent="0.3">
      <c r="A1308" s="3" t="s">
        <v>489</v>
      </c>
      <c r="B1308" s="4" t="s">
        <v>113</v>
      </c>
      <c r="C1308" s="9" t="s">
        <v>114</v>
      </c>
      <c r="D1308" s="4" t="s">
        <v>458</v>
      </c>
      <c r="E1308" s="4" t="s">
        <v>39</v>
      </c>
      <c r="F1308" s="34" t="s">
        <v>344</v>
      </c>
      <c r="G1308" s="35">
        <v>0</v>
      </c>
      <c r="H1308" s="3" t="s">
        <v>466</v>
      </c>
      <c r="I1308" s="36" t="s">
        <v>1</v>
      </c>
      <c r="J1308" s="36" t="s">
        <v>467</v>
      </c>
      <c r="K1308" s="36" t="str">
        <f t="shared" ca="1" si="20"/>
        <v>6D01ED1D-B048-1AD7-2413-BC5CA64A20B2</v>
      </c>
      <c r="L1308" s="37"/>
      <c r="M1308" s="37" t="s">
        <v>115</v>
      </c>
    </row>
    <row r="1309" spans="1:13" ht="15" customHeight="1" x14ac:dyDescent="0.3">
      <c r="A1309" s="3" t="s">
        <v>489</v>
      </c>
      <c r="B1309" s="4" t="s">
        <v>113</v>
      </c>
      <c r="C1309" s="9" t="s">
        <v>114</v>
      </c>
      <c r="D1309" s="4" t="s">
        <v>458</v>
      </c>
      <c r="E1309" s="4" t="s">
        <v>39</v>
      </c>
      <c r="F1309" s="34" t="s">
        <v>346</v>
      </c>
      <c r="G1309" s="35">
        <v>0</v>
      </c>
      <c r="H1309" s="3" t="s">
        <v>466</v>
      </c>
      <c r="I1309" s="36" t="s">
        <v>1</v>
      </c>
      <c r="J1309" s="36" t="s">
        <v>467</v>
      </c>
      <c r="K1309" s="36" t="str">
        <f t="shared" ca="1" si="20"/>
        <v>4BDB907B-FBE4-8ACF-AF8E-F1D9F2EBB490</v>
      </c>
      <c r="L1309" s="37"/>
      <c r="M1309" s="37" t="s">
        <v>115</v>
      </c>
    </row>
    <row r="1310" spans="1:13" ht="15" customHeight="1" x14ac:dyDescent="0.3">
      <c r="A1310" s="3" t="s">
        <v>489</v>
      </c>
      <c r="B1310" s="4" t="s">
        <v>113</v>
      </c>
      <c r="C1310" s="9" t="s">
        <v>114</v>
      </c>
      <c r="D1310" s="4" t="s">
        <v>458</v>
      </c>
      <c r="E1310" s="4" t="s">
        <v>39</v>
      </c>
      <c r="F1310" s="34" t="s">
        <v>348</v>
      </c>
      <c r="G1310" s="35">
        <v>0</v>
      </c>
      <c r="H1310" s="3" t="s">
        <v>466</v>
      </c>
      <c r="I1310" s="36" t="s">
        <v>1</v>
      </c>
      <c r="J1310" s="36" t="s">
        <v>467</v>
      </c>
      <c r="K1310" s="36" t="str">
        <f t="shared" ca="1" si="20"/>
        <v>981ECD0A-BC09-F95C-7543-2144060F9460</v>
      </c>
      <c r="L1310" s="37"/>
      <c r="M1310" s="37" t="s">
        <v>115</v>
      </c>
    </row>
    <row r="1311" spans="1:13" ht="15" customHeight="1" x14ac:dyDescent="0.3">
      <c r="A1311" s="3" t="s">
        <v>489</v>
      </c>
      <c r="B1311" s="4" t="s">
        <v>113</v>
      </c>
      <c r="C1311" s="9" t="s">
        <v>114</v>
      </c>
      <c r="D1311" s="4" t="s">
        <v>458</v>
      </c>
      <c r="E1311" s="4" t="s">
        <v>39</v>
      </c>
      <c r="F1311" s="34" t="s">
        <v>350</v>
      </c>
      <c r="G1311" s="35">
        <v>0</v>
      </c>
      <c r="H1311" s="3" t="s">
        <v>466</v>
      </c>
      <c r="I1311" s="36" t="s">
        <v>1</v>
      </c>
      <c r="J1311" s="36" t="s">
        <v>467</v>
      </c>
      <c r="K1311" s="36" t="str">
        <f t="shared" ca="1" si="20"/>
        <v>9F684C25-177D-288A-4528-6901CAB8770D</v>
      </c>
      <c r="L1311" s="37"/>
      <c r="M1311" s="37" t="s">
        <v>115</v>
      </c>
    </row>
    <row r="1312" spans="1:13" ht="15" customHeight="1" x14ac:dyDescent="0.3">
      <c r="A1312" s="3" t="s">
        <v>489</v>
      </c>
      <c r="B1312" s="4" t="s">
        <v>113</v>
      </c>
      <c r="C1312" s="9" t="s">
        <v>114</v>
      </c>
      <c r="D1312" s="4" t="s">
        <v>458</v>
      </c>
      <c r="E1312" s="4" t="s">
        <v>39</v>
      </c>
      <c r="F1312" s="34" t="s">
        <v>352</v>
      </c>
      <c r="G1312" s="35">
        <v>0</v>
      </c>
      <c r="H1312" s="3" t="s">
        <v>466</v>
      </c>
      <c r="I1312" s="36" t="s">
        <v>1</v>
      </c>
      <c r="J1312" s="36" t="s">
        <v>467</v>
      </c>
      <c r="K1312" s="36" t="str">
        <f t="shared" ca="1" si="20"/>
        <v>C09923C7-05AF-280C-ACA7-8A6B9A13159B</v>
      </c>
      <c r="L1312" s="37"/>
      <c r="M1312" s="37" t="s">
        <v>115</v>
      </c>
    </row>
    <row r="1313" spans="1:13" ht="15" customHeight="1" x14ac:dyDescent="0.3">
      <c r="A1313" s="3" t="s">
        <v>489</v>
      </c>
      <c r="B1313" s="4" t="s">
        <v>113</v>
      </c>
      <c r="C1313" s="9" t="s">
        <v>114</v>
      </c>
      <c r="D1313" s="4" t="s">
        <v>458</v>
      </c>
      <c r="E1313" s="4" t="s">
        <v>39</v>
      </c>
      <c r="F1313" s="34" t="s">
        <v>354</v>
      </c>
      <c r="G1313" s="35">
        <v>0</v>
      </c>
      <c r="H1313" s="3" t="s">
        <v>466</v>
      </c>
      <c r="I1313" s="36" t="s">
        <v>1</v>
      </c>
      <c r="J1313" s="36" t="s">
        <v>467</v>
      </c>
      <c r="K1313" s="36" t="str">
        <f t="shared" ca="1" si="20"/>
        <v>CC320849-94ED-18D9-4F78-E04881CD5206</v>
      </c>
      <c r="L1313" s="37"/>
      <c r="M1313" s="37" t="s">
        <v>115</v>
      </c>
    </row>
    <row r="1314" spans="1:13" ht="15" customHeight="1" x14ac:dyDescent="0.3">
      <c r="A1314" s="3" t="s">
        <v>489</v>
      </c>
      <c r="B1314" s="4" t="s">
        <v>113</v>
      </c>
      <c r="C1314" s="9" t="s">
        <v>114</v>
      </c>
      <c r="D1314" s="4" t="s">
        <v>458</v>
      </c>
      <c r="E1314" s="4" t="s">
        <v>39</v>
      </c>
      <c r="F1314" s="34" t="s">
        <v>356</v>
      </c>
      <c r="G1314" s="35">
        <v>0</v>
      </c>
      <c r="H1314" s="3" t="s">
        <v>466</v>
      </c>
      <c r="I1314" s="36" t="s">
        <v>1</v>
      </c>
      <c r="J1314" s="36" t="s">
        <v>467</v>
      </c>
      <c r="K1314" s="36" t="str">
        <f t="shared" ca="1" si="20"/>
        <v>B2C287BC-D30A-098A-2AD5-16FA9A89C683</v>
      </c>
      <c r="L1314" s="37"/>
      <c r="M1314" s="37" t="s">
        <v>115</v>
      </c>
    </row>
    <row r="1315" spans="1:13" ht="15" customHeight="1" x14ac:dyDescent="0.3">
      <c r="A1315" s="3" t="s">
        <v>489</v>
      </c>
      <c r="B1315" s="4" t="s">
        <v>113</v>
      </c>
      <c r="C1315" s="9" t="s">
        <v>114</v>
      </c>
      <c r="D1315" s="4" t="s">
        <v>458</v>
      </c>
      <c r="E1315" s="4" t="s">
        <v>39</v>
      </c>
      <c r="F1315" s="34" t="s">
        <v>358</v>
      </c>
      <c r="G1315" s="35">
        <v>0</v>
      </c>
      <c r="H1315" s="3" t="s">
        <v>466</v>
      </c>
      <c r="I1315" s="36" t="s">
        <v>1</v>
      </c>
      <c r="J1315" s="36" t="s">
        <v>467</v>
      </c>
      <c r="K1315" s="36" t="str">
        <f t="shared" ca="1" si="20"/>
        <v>C2ED5965-DF2F-E227-B260-B991FABE73C6</v>
      </c>
      <c r="L1315" s="37"/>
      <c r="M1315" s="37" t="s">
        <v>115</v>
      </c>
    </row>
    <row r="1316" spans="1:13" ht="15" customHeight="1" x14ac:dyDescent="0.3">
      <c r="A1316" s="3" t="s">
        <v>489</v>
      </c>
      <c r="B1316" s="4" t="s">
        <v>113</v>
      </c>
      <c r="C1316" s="9" t="s">
        <v>114</v>
      </c>
      <c r="D1316" s="4" t="s">
        <v>458</v>
      </c>
      <c r="E1316" s="4" t="s">
        <v>39</v>
      </c>
      <c r="F1316" s="34" t="s">
        <v>360</v>
      </c>
      <c r="G1316" s="35">
        <v>0</v>
      </c>
      <c r="H1316" s="3" t="s">
        <v>466</v>
      </c>
      <c r="I1316" s="36" t="s">
        <v>1</v>
      </c>
      <c r="J1316" s="36" t="s">
        <v>467</v>
      </c>
      <c r="K1316" s="36" t="str">
        <f t="shared" ca="1" si="20"/>
        <v>843FDBA9-F148-EB83-D8E1-6117B446E6A7</v>
      </c>
      <c r="L1316" s="37"/>
      <c r="M1316" s="37" t="s">
        <v>115</v>
      </c>
    </row>
    <row r="1317" spans="1:13" ht="15" customHeight="1" x14ac:dyDescent="0.3">
      <c r="A1317" s="3" t="s">
        <v>489</v>
      </c>
      <c r="B1317" s="4" t="s">
        <v>113</v>
      </c>
      <c r="C1317" s="9" t="s">
        <v>114</v>
      </c>
      <c r="D1317" s="4" t="s">
        <v>458</v>
      </c>
      <c r="E1317" s="4" t="s">
        <v>39</v>
      </c>
      <c r="F1317" s="34" t="s">
        <v>362</v>
      </c>
      <c r="G1317" s="35">
        <v>0</v>
      </c>
      <c r="H1317" s="3" t="s">
        <v>466</v>
      </c>
      <c r="I1317" s="36" t="s">
        <v>1</v>
      </c>
      <c r="J1317" s="36" t="s">
        <v>467</v>
      </c>
      <c r="K1317" s="36" t="str">
        <f t="shared" ca="1" si="20"/>
        <v>C7F869A9-DE62-6E9B-8B4A-A454DC345C43</v>
      </c>
      <c r="L1317" s="37"/>
      <c r="M1317" s="37" t="s">
        <v>115</v>
      </c>
    </row>
    <row r="1318" spans="1:13" ht="15" customHeight="1" x14ac:dyDescent="0.3">
      <c r="A1318" s="3" t="s">
        <v>489</v>
      </c>
      <c r="B1318" s="4" t="s">
        <v>113</v>
      </c>
      <c r="C1318" s="9" t="s">
        <v>114</v>
      </c>
      <c r="D1318" s="4" t="s">
        <v>458</v>
      </c>
      <c r="E1318" s="4" t="s">
        <v>39</v>
      </c>
      <c r="F1318" s="34" t="s">
        <v>364</v>
      </c>
      <c r="G1318" s="35">
        <v>0</v>
      </c>
      <c r="H1318" s="3" t="s">
        <v>466</v>
      </c>
      <c r="I1318" s="36" t="s">
        <v>1</v>
      </c>
      <c r="J1318" s="36" t="s">
        <v>467</v>
      </c>
      <c r="K1318" s="36" t="str">
        <f t="shared" ca="1" si="20"/>
        <v>59AE1211-1919-D4DB-87D6-CA16E90FB571</v>
      </c>
      <c r="L1318" s="37"/>
      <c r="M1318" s="37" t="s">
        <v>115</v>
      </c>
    </row>
    <row r="1319" spans="1:13" ht="15" customHeight="1" x14ac:dyDescent="0.3">
      <c r="A1319" s="3" t="s">
        <v>489</v>
      </c>
      <c r="B1319" s="4" t="s">
        <v>113</v>
      </c>
      <c r="C1319" s="9" t="s">
        <v>114</v>
      </c>
      <c r="D1319" s="4" t="s">
        <v>458</v>
      </c>
      <c r="E1319" s="4" t="s">
        <v>39</v>
      </c>
      <c r="F1319" s="34" t="s">
        <v>366</v>
      </c>
      <c r="G1319" s="35">
        <v>0</v>
      </c>
      <c r="H1319" s="3" t="s">
        <v>466</v>
      </c>
      <c r="I1319" s="36" t="s">
        <v>1</v>
      </c>
      <c r="J1319" s="36" t="s">
        <v>467</v>
      </c>
      <c r="K1319" s="36" t="str">
        <f t="shared" ca="1" si="20"/>
        <v>02852408-1A4E-548C-36E0-123F02776EAB</v>
      </c>
      <c r="L1319" s="37"/>
      <c r="M1319" s="37" t="s">
        <v>115</v>
      </c>
    </row>
    <row r="1320" spans="1:13" ht="15" customHeight="1" x14ac:dyDescent="0.3">
      <c r="A1320" s="3" t="s">
        <v>489</v>
      </c>
      <c r="B1320" s="4" t="s">
        <v>113</v>
      </c>
      <c r="C1320" s="9" t="s">
        <v>114</v>
      </c>
      <c r="D1320" s="4" t="s">
        <v>458</v>
      </c>
      <c r="E1320" s="4" t="s">
        <v>39</v>
      </c>
      <c r="F1320" s="34" t="s">
        <v>368</v>
      </c>
      <c r="G1320" s="35">
        <v>0</v>
      </c>
      <c r="H1320" s="3" t="s">
        <v>466</v>
      </c>
      <c r="I1320" s="36" t="s">
        <v>1</v>
      </c>
      <c r="J1320" s="36" t="s">
        <v>467</v>
      </c>
      <c r="K1320" s="36" t="str">
        <f t="shared" ca="1" si="20"/>
        <v>C18F5B06-ACA7-6F28-F868-4216D7345855</v>
      </c>
      <c r="L1320" s="37"/>
      <c r="M1320" s="37" t="s">
        <v>115</v>
      </c>
    </row>
    <row r="1321" spans="1:13" ht="15" customHeight="1" x14ac:dyDescent="0.3">
      <c r="A1321" s="3" t="s">
        <v>489</v>
      </c>
      <c r="B1321" s="4" t="s">
        <v>113</v>
      </c>
      <c r="C1321" s="9" t="s">
        <v>114</v>
      </c>
      <c r="D1321" s="4" t="s">
        <v>458</v>
      </c>
      <c r="E1321" s="4" t="s">
        <v>39</v>
      </c>
      <c r="F1321" s="34" t="s">
        <v>370</v>
      </c>
      <c r="G1321" s="35">
        <v>0</v>
      </c>
      <c r="H1321" s="3" t="s">
        <v>466</v>
      </c>
      <c r="I1321" s="36" t="s">
        <v>1</v>
      </c>
      <c r="J1321" s="36" t="s">
        <v>467</v>
      </c>
      <c r="K1321" s="36" t="str">
        <f t="shared" ca="1" si="20"/>
        <v>53CE9C94-F752-87FE-741A-5D17A794C05C</v>
      </c>
      <c r="L1321" s="37"/>
      <c r="M1321" s="37" t="s">
        <v>115</v>
      </c>
    </row>
    <row r="1322" spans="1:13" ht="15" customHeight="1" x14ac:dyDescent="0.3">
      <c r="A1322" s="3" t="s">
        <v>489</v>
      </c>
      <c r="B1322" s="4" t="s">
        <v>113</v>
      </c>
      <c r="C1322" s="9" t="s">
        <v>114</v>
      </c>
      <c r="D1322" s="4" t="s">
        <v>458</v>
      </c>
      <c r="E1322" s="4" t="s">
        <v>39</v>
      </c>
      <c r="F1322" s="34" t="s">
        <v>372</v>
      </c>
      <c r="G1322" s="35">
        <v>0</v>
      </c>
      <c r="H1322" s="3" t="s">
        <v>466</v>
      </c>
      <c r="I1322" s="36" t="s">
        <v>1</v>
      </c>
      <c r="J1322" s="36" t="s">
        <v>467</v>
      </c>
      <c r="K1322" s="36" t="str">
        <f t="shared" ca="1" si="20"/>
        <v>FB793251-013C-CED3-3762-3FCA59606111</v>
      </c>
      <c r="L1322" s="37"/>
      <c r="M1322" s="37" t="s">
        <v>115</v>
      </c>
    </row>
    <row r="1323" spans="1:13" ht="15" customHeight="1" x14ac:dyDescent="0.3">
      <c r="A1323" s="3" t="s">
        <v>489</v>
      </c>
      <c r="B1323" s="4" t="s">
        <v>113</v>
      </c>
      <c r="C1323" s="9" t="s">
        <v>114</v>
      </c>
      <c r="D1323" s="4" t="s">
        <v>458</v>
      </c>
      <c r="E1323" s="4" t="s">
        <v>39</v>
      </c>
      <c r="F1323" s="34" t="s">
        <v>250</v>
      </c>
      <c r="G1323" s="35">
        <v>0</v>
      </c>
      <c r="H1323" s="3" t="s">
        <v>466</v>
      </c>
      <c r="I1323" s="36" t="s">
        <v>1</v>
      </c>
      <c r="J1323" s="36" t="s">
        <v>467</v>
      </c>
      <c r="K1323" s="36" t="str">
        <f t="shared" ca="1" si="20"/>
        <v>B9FB06B8-C75C-834A-7BAA-C47F7068CD15</v>
      </c>
      <c r="L1323" s="37"/>
      <c r="M1323" s="37" t="s">
        <v>115</v>
      </c>
    </row>
    <row r="1324" spans="1:13" ht="15" customHeight="1" x14ac:dyDescent="0.3">
      <c r="A1324" s="3" t="s">
        <v>489</v>
      </c>
      <c r="B1324" s="4" t="s">
        <v>113</v>
      </c>
      <c r="C1324" s="9" t="s">
        <v>114</v>
      </c>
      <c r="D1324" s="4" t="s">
        <v>458</v>
      </c>
      <c r="E1324" s="4" t="s">
        <v>39</v>
      </c>
      <c r="F1324" s="34" t="s">
        <v>375</v>
      </c>
      <c r="G1324" s="35">
        <v>0</v>
      </c>
      <c r="H1324" s="3" t="s">
        <v>466</v>
      </c>
      <c r="I1324" s="36" t="s">
        <v>1</v>
      </c>
      <c r="J1324" s="36" t="s">
        <v>467</v>
      </c>
      <c r="K1324" s="36" t="str">
        <f t="shared" ca="1" si="20"/>
        <v>57CD9BBC-1A36-6968-9921-773CFA6E8525</v>
      </c>
      <c r="L1324" s="37"/>
      <c r="M1324" s="37" t="s">
        <v>115</v>
      </c>
    </row>
    <row r="1325" spans="1:13" ht="15" customHeight="1" x14ac:dyDescent="0.3">
      <c r="A1325" s="3" t="s">
        <v>490</v>
      </c>
      <c r="B1325" s="4" t="s">
        <v>113</v>
      </c>
      <c r="C1325" s="9" t="s">
        <v>114</v>
      </c>
      <c r="D1325" s="4" t="s">
        <v>458</v>
      </c>
      <c r="E1325" s="4" t="s">
        <v>39</v>
      </c>
      <c r="F1325" s="34" t="s">
        <v>251</v>
      </c>
      <c r="G1325" s="35" t="b">
        <v>0</v>
      </c>
      <c r="H1325" s="3" t="s">
        <v>491</v>
      </c>
      <c r="I1325" s="36" t="s">
        <v>1</v>
      </c>
      <c r="J1325" s="36"/>
      <c r="K1325" s="36" t="str">
        <f t="shared" ca="1" si="20"/>
        <v>9397B2FE-7292-8604-C38A-CFC51A054EBD</v>
      </c>
      <c r="L1325" s="37"/>
      <c r="M1325" s="37" t="s">
        <v>115</v>
      </c>
    </row>
    <row r="1326" spans="1:13" ht="15" customHeight="1" x14ac:dyDescent="0.3">
      <c r="A1326" s="3" t="s">
        <v>490</v>
      </c>
      <c r="B1326" s="4" t="s">
        <v>113</v>
      </c>
      <c r="C1326" s="9" t="s">
        <v>114</v>
      </c>
      <c r="D1326" s="4" t="s">
        <v>458</v>
      </c>
      <c r="E1326" s="4" t="s">
        <v>39</v>
      </c>
      <c r="F1326" s="34" t="s">
        <v>254</v>
      </c>
      <c r="G1326" s="35" t="b">
        <v>0</v>
      </c>
      <c r="H1326" s="3" t="s">
        <v>491</v>
      </c>
      <c r="I1326" s="36" t="s">
        <v>1</v>
      </c>
      <c r="J1326" s="36"/>
      <c r="K1326" s="36" t="str">
        <f t="shared" ca="1" si="20"/>
        <v>D542080D-0370-46B7-BFB5-5913A0391784</v>
      </c>
      <c r="L1326" s="37"/>
      <c r="M1326" s="37" t="s">
        <v>115</v>
      </c>
    </row>
    <row r="1327" spans="1:13" ht="15" customHeight="1" x14ac:dyDescent="0.3">
      <c r="A1327" s="3" t="s">
        <v>490</v>
      </c>
      <c r="B1327" s="4" t="s">
        <v>113</v>
      </c>
      <c r="C1327" s="9" t="s">
        <v>114</v>
      </c>
      <c r="D1327" s="4" t="s">
        <v>458</v>
      </c>
      <c r="E1327" s="4" t="s">
        <v>39</v>
      </c>
      <c r="F1327" s="34" t="s">
        <v>256</v>
      </c>
      <c r="G1327" s="35" t="b">
        <v>0</v>
      </c>
      <c r="H1327" s="3" t="s">
        <v>491</v>
      </c>
      <c r="I1327" s="36" t="s">
        <v>1</v>
      </c>
      <c r="J1327" s="36"/>
      <c r="K1327" s="36" t="str">
        <f t="shared" ca="1" si="20"/>
        <v>679F98E7-BE3C-99CE-4D31-5ED6DA358936</v>
      </c>
      <c r="L1327" s="37"/>
      <c r="M1327" s="37" t="s">
        <v>115</v>
      </c>
    </row>
    <row r="1328" spans="1:13" ht="15" customHeight="1" x14ac:dyDescent="0.3">
      <c r="A1328" s="3" t="s">
        <v>490</v>
      </c>
      <c r="B1328" s="4" t="s">
        <v>113</v>
      </c>
      <c r="C1328" s="9" t="s">
        <v>114</v>
      </c>
      <c r="D1328" s="4" t="s">
        <v>458</v>
      </c>
      <c r="E1328" s="4" t="s">
        <v>39</v>
      </c>
      <c r="F1328" s="34" t="s">
        <v>258</v>
      </c>
      <c r="G1328" s="35" t="b">
        <v>0</v>
      </c>
      <c r="H1328" s="3" t="s">
        <v>491</v>
      </c>
      <c r="I1328" s="36" t="s">
        <v>1</v>
      </c>
      <c r="J1328" s="36"/>
      <c r="K1328" s="36" t="str">
        <f t="shared" ca="1" si="20"/>
        <v>2FA4CF2A-9A52-5162-D118-711A3FF74C2D</v>
      </c>
      <c r="L1328" s="37"/>
      <c r="M1328" s="37" t="s">
        <v>115</v>
      </c>
    </row>
    <row r="1329" spans="1:13" ht="15" customHeight="1" x14ac:dyDescent="0.3">
      <c r="A1329" s="3" t="s">
        <v>490</v>
      </c>
      <c r="B1329" s="4" t="s">
        <v>113</v>
      </c>
      <c r="C1329" s="9" t="s">
        <v>114</v>
      </c>
      <c r="D1329" s="4" t="s">
        <v>458</v>
      </c>
      <c r="E1329" s="4" t="s">
        <v>39</v>
      </c>
      <c r="F1329" s="34" t="s">
        <v>260</v>
      </c>
      <c r="G1329" s="35" t="b">
        <v>0</v>
      </c>
      <c r="H1329" s="3" t="s">
        <v>491</v>
      </c>
      <c r="I1329" s="36" t="s">
        <v>1</v>
      </c>
      <c r="J1329" s="36"/>
      <c r="K1329" s="36" t="str">
        <f t="shared" ca="1" si="20"/>
        <v>E63820AA-8A35-3D10-429B-D6AC2D7BA868</v>
      </c>
      <c r="L1329" s="37"/>
      <c r="M1329" s="37" t="s">
        <v>115</v>
      </c>
    </row>
    <row r="1330" spans="1:13" ht="15" customHeight="1" x14ac:dyDescent="0.3">
      <c r="A1330" s="3" t="s">
        <v>490</v>
      </c>
      <c r="B1330" s="4" t="s">
        <v>113</v>
      </c>
      <c r="C1330" s="9" t="s">
        <v>114</v>
      </c>
      <c r="D1330" s="4" t="s">
        <v>458</v>
      </c>
      <c r="E1330" s="4" t="s">
        <v>39</v>
      </c>
      <c r="F1330" s="34" t="s">
        <v>262</v>
      </c>
      <c r="G1330" s="35" t="b">
        <v>0</v>
      </c>
      <c r="H1330" s="3" t="s">
        <v>491</v>
      </c>
      <c r="I1330" s="36" t="s">
        <v>1</v>
      </c>
      <c r="J1330" s="36"/>
      <c r="K1330" s="36" t="str">
        <f t="shared" ca="1" si="20"/>
        <v>A48BF9F2-5090-A7FB-A796-6C15BA8EB5CE</v>
      </c>
      <c r="L1330" s="37"/>
      <c r="M1330" s="37" t="s">
        <v>115</v>
      </c>
    </row>
    <row r="1331" spans="1:13" ht="15" customHeight="1" x14ac:dyDescent="0.3">
      <c r="A1331" s="3" t="s">
        <v>490</v>
      </c>
      <c r="B1331" s="4" t="s">
        <v>113</v>
      </c>
      <c r="C1331" s="9" t="s">
        <v>114</v>
      </c>
      <c r="D1331" s="4" t="s">
        <v>458</v>
      </c>
      <c r="E1331" s="4" t="s">
        <v>39</v>
      </c>
      <c r="F1331" s="34" t="s">
        <v>264</v>
      </c>
      <c r="G1331" s="35" t="b">
        <v>0</v>
      </c>
      <c r="H1331" s="3" t="s">
        <v>491</v>
      </c>
      <c r="I1331" s="36" t="s">
        <v>1</v>
      </c>
      <c r="J1331" s="36"/>
      <c r="K1331" s="36" t="str">
        <f t="shared" ca="1" si="20"/>
        <v>38CBFA8E-7421-2CA3-ED31-432D0DA3B900</v>
      </c>
      <c r="L1331" s="37"/>
      <c r="M1331" s="37" t="s">
        <v>115</v>
      </c>
    </row>
    <row r="1332" spans="1:13" ht="15" customHeight="1" x14ac:dyDescent="0.3">
      <c r="A1332" s="3" t="s">
        <v>490</v>
      </c>
      <c r="B1332" s="4" t="s">
        <v>113</v>
      </c>
      <c r="C1332" s="9" t="s">
        <v>114</v>
      </c>
      <c r="D1332" s="4" t="s">
        <v>458</v>
      </c>
      <c r="E1332" s="4" t="s">
        <v>39</v>
      </c>
      <c r="F1332" s="34" t="s">
        <v>266</v>
      </c>
      <c r="G1332" s="35" t="b">
        <v>0</v>
      </c>
      <c r="H1332" s="3" t="s">
        <v>491</v>
      </c>
      <c r="I1332" s="36" t="s">
        <v>1</v>
      </c>
      <c r="J1332" s="36"/>
      <c r="K1332" s="36" t="str">
        <f t="shared" ca="1" si="20"/>
        <v>7E318654-6F4E-7F99-AE8C-C46CB7873BC9</v>
      </c>
      <c r="L1332" s="37"/>
      <c r="M1332" s="37" t="s">
        <v>115</v>
      </c>
    </row>
    <row r="1333" spans="1:13" ht="15" customHeight="1" x14ac:dyDescent="0.3">
      <c r="A1333" s="3" t="s">
        <v>490</v>
      </c>
      <c r="B1333" s="4" t="s">
        <v>113</v>
      </c>
      <c r="C1333" s="9" t="s">
        <v>114</v>
      </c>
      <c r="D1333" s="4" t="s">
        <v>458</v>
      </c>
      <c r="E1333" s="4" t="s">
        <v>39</v>
      </c>
      <c r="F1333" s="34" t="s">
        <v>268</v>
      </c>
      <c r="G1333" s="35" t="b">
        <v>0</v>
      </c>
      <c r="H1333" s="3" t="s">
        <v>491</v>
      </c>
      <c r="I1333" s="36" t="s">
        <v>1</v>
      </c>
      <c r="J1333" s="36"/>
      <c r="K1333" s="36" t="str">
        <f t="shared" ca="1" si="20"/>
        <v>E8BD7BDE-8775-7BD5-A9B2-B496DD6BEC85</v>
      </c>
      <c r="L1333" s="37"/>
      <c r="M1333" s="37" t="s">
        <v>115</v>
      </c>
    </row>
    <row r="1334" spans="1:13" ht="15" customHeight="1" x14ac:dyDescent="0.3">
      <c r="A1334" s="3" t="s">
        <v>490</v>
      </c>
      <c r="B1334" s="4" t="s">
        <v>113</v>
      </c>
      <c r="C1334" s="9" t="s">
        <v>114</v>
      </c>
      <c r="D1334" s="4" t="s">
        <v>458</v>
      </c>
      <c r="E1334" s="4" t="s">
        <v>39</v>
      </c>
      <c r="F1334" s="34" t="s">
        <v>270</v>
      </c>
      <c r="G1334" s="35" t="b">
        <v>0</v>
      </c>
      <c r="H1334" s="3" t="s">
        <v>491</v>
      </c>
      <c r="I1334" s="36" t="s">
        <v>1</v>
      </c>
      <c r="J1334" s="36"/>
      <c r="K1334" s="36" t="str">
        <f t="shared" ca="1" si="20"/>
        <v>C4FDFE58-D121-E38E-F4EF-95B2285CFBD9</v>
      </c>
      <c r="L1334" s="37"/>
      <c r="M1334" s="37" t="s">
        <v>115</v>
      </c>
    </row>
    <row r="1335" spans="1:13" ht="15" customHeight="1" x14ac:dyDescent="0.3">
      <c r="A1335" s="3" t="s">
        <v>490</v>
      </c>
      <c r="B1335" s="4" t="s">
        <v>113</v>
      </c>
      <c r="C1335" s="9" t="s">
        <v>114</v>
      </c>
      <c r="D1335" s="4" t="s">
        <v>458</v>
      </c>
      <c r="E1335" s="4" t="s">
        <v>39</v>
      </c>
      <c r="F1335" s="34" t="s">
        <v>272</v>
      </c>
      <c r="G1335" s="35" t="b">
        <v>0</v>
      </c>
      <c r="H1335" s="3" t="s">
        <v>491</v>
      </c>
      <c r="I1335" s="36" t="s">
        <v>1</v>
      </c>
      <c r="J1335" s="36"/>
      <c r="K1335" s="36" t="str">
        <f t="shared" ca="1" si="20"/>
        <v>4AB1FDD4-0708-AB7E-E9AC-A9F5B1DD2EEF</v>
      </c>
      <c r="L1335" s="37"/>
      <c r="M1335" s="37" t="s">
        <v>115</v>
      </c>
    </row>
    <row r="1336" spans="1:13" ht="15" customHeight="1" x14ac:dyDescent="0.3">
      <c r="A1336" s="3" t="s">
        <v>490</v>
      </c>
      <c r="B1336" s="4" t="s">
        <v>113</v>
      </c>
      <c r="C1336" s="9" t="s">
        <v>114</v>
      </c>
      <c r="D1336" s="4" t="s">
        <v>458</v>
      </c>
      <c r="E1336" s="4" t="s">
        <v>39</v>
      </c>
      <c r="F1336" s="34" t="s">
        <v>274</v>
      </c>
      <c r="G1336" s="35" t="b">
        <v>0</v>
      </c>
      <c r="H1336" s="3" t="s">
        <v>491</v>
      </c>
      <c r="I1336" s="36" t="s">
        <v>1</v>
      </c>
      <c r="J1336" s="36"/>
      <c r="K1336" s="36" t="str">
        <f t="shared" ca="1" si="20"/>
        <v>966488B0-E075-2252-C0BD-D324FAF8330D</v>
      </c>
      <c r="L1336" s="37"/>
      <c r="M1336" s="37" t="s">
        <v>115</v>
      </c>
    </row>
    <row r="1337" spans="1:13" ht="15" customHeight="1" x14ac:dyDescent="0.3">
      <c r="A1337" s="3" t="s">
        <v>490</v>
      </c>
      <c r="B1337" s="4" t="s">
        <v>113</v>
      </c>
      <c r="C1337" s="9" t="s">
        <v>114</v>
      </c>
      <c r="D1337" s="4" t="s">
        <v>458</v>
      </c>
      <c r="E1337" s="4" t="s">
        <v>39</v>
      </c>
      <c r="F1337" s="34" t="s">
        <v>276</v>
      </c>
      <c r="G1337" s="35" t="b">
        <v>0</v>
      </c>
      <c r="H1337" s="3" t="s">
        <v>491</v>
      </c>
      <c r="I1337" s="36" t="s">
        <v>1</v>
      </c>
      <c r="J1337" s="36"/>
      <c r="K1337" s="36" t="str">
        <f t="shared" ca="1" si="20"/>
        <v>B4BE7264-6443-CEF6-420B-79BC3500A525</v>
      </c>
      <c r="L1337" s="37"/>
      <c r="M1337" s="37" t="s">
        <v>115</v>
      </c>
    </row>
    <row r="1338" spans="1:13" ht="15" customHeight="1" x14ac:dyDescent="0.3">
      <c r="A1338" s="3" t="s">
        <v>490</v>
      </c>
      <c r="B1338" s="4" t="s">
        <v>113</v>
      </c>
      <c r="C1338" s="9" t="s">
        <v>114</v>
      </c>
      <c r="D1338" s="4" t="s">
        <v>458</v>
      </c>
      <c r="E1338" s="4" t="s">
        <v>39</v>
      </c>
      <c r="F1338" s="34" t="s">
        <v>278</v>
      </c>
      <c r="G1338" s="35" t="b">
        <v>0</v>
      </c>
      <c r="H1338" s="3" t="s">
        <v>491</v>
      </c>
      <c r="I1338" s="36" t="s">
        <v>1</v>
      </c>
      <c r="J1338" s="36"/>
      <c r="K1338" s="36" t="str">
        <f t="shared" ca="1" si="20"/>
        <v>777193D1-E6D1-C237-0435-358304B98905</v>
      </c>
      <c r="L1338" s="37"/>
      <c r="M1338" s="37" t="s">
        <v>115</v>
      </c>
    </row>
    <row r="1339" spans="1:13" ht="15" customHeight="1" x14ac:dyDescent="0.3">
      <c r="A1339" s="3" t="s">
        <v>490</v>
      </c>
      <c r="B1339" s="4" t="s">
        <v>113</v>
      </c>
      <c r="C1339" s="9" t="s">
        <v>114</v>
      </c>
      <c r="D1339" s="4" t="s">
        <v>458</v>
      </c>
      <c r="E1339" s="4" t="s">
        <v>39</v>
      </c>
      <c r="F1339" s="34" t="s">
        <v>280</v>
      </c>
      <c r="G1339" s="35" t="b">
        <v>0</v>
      </c>
      <c r="H1339" s="3" t="s">
        <v>491</v>
      </c>
      <c r="I1339" s="36" t="s">
        <v>1</v>
      </c>
      <c r="J1339" s="36"/>
      <c r="K1339" s="36" t="str">
        <f t="shared" ca="1" si="20"/>
        <v>B60B126D-8FEC-D5B0-2CF5-B5B4F06819FE</v>
      </c>
      <c r="L1339" s="37"/>
      <c r="M1339" s="37" t="s">
        <v>115</v>
      </c>
    </row>
    <row r="1340" spans="1:13" ht="15" customHeight="1" x14ac:dyDescent="0.3">
      <c r="A1340" s="3" t="s">
        <v>490</v>
      </c>
      <c r="B1340" s="4" t="s">
        <v>113</v>
      </c>
      <c r="C1340" s="9" t="s">
        <v>114</v>
      </c>
      <c r="D1340" s="4" t="s">
        <v>458</v>
      </c>
      <c r="E1340" s="4" t="s">
        <v>39</v>
      </c>
      <c r="F1340" s="34" t="s">
        <v>282</v>
      </c>
      <c r="G1340" s="35" t="b">
        <v>0</v>
      </c>
      <c r="H1340" s="3" t="s">
        <v>491</v>
      </c>
      <c r="I1340" s="36" t="s">
        <v>1</v>
      </c>
      <c r="J1340" s="36"/>
      <c r="K1340" s="36" t="str">
        <f t="shared" ca="1" si="20"/>
        <v>4ED2FEE2-0463-4C83-130D-4CD300991871</v>
      </c>
      <c r="L1340" s="37"/>
      <c r="M1340" s="37" t="s">
        <v>115</v>
      </c>
    </row>
    <row r="1341" spans="1:13" ht="15" customHeight="1" x14ac:dyDescent="0.3">
      <c r="A1341" s="3" t="s">
        <v>490</v>
      </c>
      <c r="B1341" s="4" t="s">
        <v>113</v>
      </c>
      <c r="C1341" s="9" t="s">
        <v>114</v>
      </c>
      <c r="D1341" s="4" t="s">
        <v>458</v>
      </c>
      <c r="E1341" s="4" t="s">
        <v>39</v>
      </c>
      <c r="F1341" s="34" t="s">
        <v>284</v>
      </c>
      <c r="G1341" s="35" t="b">
        <v>0</v>
      </c>
      <c r="H1341" s="3" t="s">
        <v>491</v>
      </c>
      <c r="I1341" s="36" t="s">
        <v>1</v>
      </c>
      <c r="J1341" s="36"/>
      <c r="K1341" s="36" t="str">
        <f t="shared" ca="1" si="20"/>
        <v>9A9FB82E-EC91-7B0B-7B3C-854FBC2FA7F8</v>
      </c>
      <c r="L1341" s="37"/>
      <c r="M1341" s="37" t="s">
        <v>115</v>
      </c>
    </row>
    <row r="1342" spans="1:13" ht="15" customHeight="1" x14ac:dyDescent="0.3">
      <c r="A1342" s="3" t="s">
        <v>490</v>
      </c>
      <c r="B1342" s="4" t="s">
        <v>113</v>
      </c>
      <c r="C1342" s="9" t="s">
        <v>114</v>
      </c>
      <c r="D1342" s="4" t="s">
        <v>458</v>
      </c>
      <c r="E1342" s="4" t="s">
        <v>39</v>
      </c>
      <c r="F1342" s="34" t="s">
        <v>286</v>
      </c>
      <c r="G1342" s="35" t="b">
        <v>0</v>
      </c>
      <c r="H1342" s="3" t="s">
        <v>491</v>
      </c>
      <c r="I1342" s="36" t="s">
        <v>1</v>
      </c>
      <c r="J1342" s="36"/>
      <c r="K1342" s="36" t="str">
        <f t="shared" ca="1" si="20"/>
        <v>89EA11F6-BAAE-4E4F-2FAF-BBDF38021283</v>
      </c>
      <c r="L1342" s="37"/>
      <c r="M1342" s="37" t="s">
        <v>115</v>
      </c>
    </row>
    <row r="1343" spans="1:13" ht="15" customHeight="1" x14ac:dyDescent="0.3">
      <c r="A1343" s="3" t="s">
        <v>490</v>
      </c>
      <c r="B1343" s="4" t="s">
        <v>113</v>
      </c>
      <c r="C1343" s="9" t="s">
        <v>114</v>
      </c>
      <c r="D1343" s="4" t="s">
        <v>458</v>
      </c>
      <c r="E1343" s="4" t="s">
        <v>39</v>
      </c>
      <c r="F1343" s="34" t="s">
        <v>288</v>
      </c>
      <c r="G1343" s="35" t="b">
        <v>0</v>
      </c>
      <c r="H1343" s="3" t="s">
        <v>491</v>
      </c>
      <c r="I1343" s="36" t="s">
        <v>1</v>
      </c>
      <c r="J1343" s="36"/>
      <c r="K1343" s="36" t="str">
        <f t="shared" ca="1" si="20"/>
        <v>7BB497FA-F755-083E-DC0A-E9D81F0B9ECB</v>
      </c>
      <c r="L1343" s="37"/>
      <c r="M1343" s="37" t="s">
        <v>115</v>
      </c>
    </row>
    <row r="1344" spans="1:13" ht="15" customHeight="1" x14ac:dyDescent="0.3">
      <c r="A1344" s="3" t="s">
        <v>490</v>
      </c>
      <c r="B1344" s="4" t="s">
        <v>113</v>
      </c>
      <c r="C1344" s="9" t="s">
        <v>114</v>
      </c>
      <c r="D1344" s="4" t="s">
        <v>458</v>
      </c>
      <c r="E1344" s="4" t="s">
        <v>39</v>
      </c>
      <c r="F1344" s="34" t="s">
        <v>290</v>
      </c>
      <c r="G1344" s="35" t="b">
        <v>0</v>
      </c>
      <c r="H1344" s="3" t="s">
        <v>491</v>
      </c>
      <c r="I1344" s="36" t="s">
        <v>1</v>
      </c>
      <c r="J1344" s="36"/>
      <c r="K1344" s="36" t="str">
        <f t="shared" ca="1" si="20"/>
        <v>4092B2BD-20E6-9811-E406-331D4AB3FDF3</v>
      </c>
      <c r="L1344" s="37"/>
      <c r="M1344" s="37" t="s">
        <v>115</v>
      </c>
    </row>
    <row r="1345" spans="1:13" ht="15" customHeight="1" x14ac:dyDescent="0.3">
      <c r="A1345" s="3" t="s">
        <v>490</v>
      </c>
      <c r="B1345" s="4" t="s">
        <v>113</v>
      </c>
      <c r="C1345" s="9" t="s">
        <v>114</v>
      </c>
      <c r="D1345" s="4" t="s">
        <v>458</v>
      </c>
      <c r="E1345" s="4" t="s">
        <v>39</v>
      </c>
      <c r="F1345" s="34" t="s">
        <v>292</v>
      </c>
      <c r="G1345" s="35" t="b">
        <v>0</v>
      </c>
      <c r="H1345" s="3" t="s">
        <v>491</v>
      </c>
      <c r="I1345" s="36" t="s">
        <v>1</v>
      </c>
      <c r="J1345" s="36"/>
      <c r="K1345" s="36" t="str">
        <f t="shared" ca="1" si="20"/>
        <v>88F2CA33-6BFD-41CF-A869-2AA2F2219ADC</v>
      </c>
      <c r="L1345" s="37"/>
      <c r="M1345" s="37" t="s">
        <v>115</v>
      </c>
    </row>
    <row r="1346" spans="1:13" ht="15" customHeight="1" x14ac:dyDescent="0.3">
      <c r="A1346" s="3" t="s">
        <v>490</v>
      </c>
      <c r="B1346" s="4" t="s">
        <v>113</v>
      </c>
      <c r="C1346" s="9" t="s">
        <v>114</v>
      </c>
      <c r="D1346" s="4" t="s">
        <v>458</v>
      </c>
      <c r="E1346" s="4" t="s">
        <v>39</v>
      </c>
      <c r="F1346" s="34" t="s">
        <v>294</v>
      </c>
      <c r="G1346" s="35" t="b">
        <v>0</v>
      </c>
      <c r="H1346" s="3" t="s">
        <v>491</v>
      </c>
      <c r="I1346" s="36" t="s">
        <v>1</v>
      </c>
      <c r="J1346" s="36"/>
      <c r="K1346" s="36" t="str">
        <f t="shared" ref="K1346:K1409" ca="1" si="21">_GuidQuasiHexGenerator</f>
        <v>6B7F90C7-59F8-B84E-6F84-BBD61A4EE737</v>
      </c>
      <c r="L1346" s="37"/>
      <c r="M1346" s="37" t="s">
        <v>115</v>
      </c>
    </row>
    <row r="1347" spans="1:13" ht="15" customHeight="1" x14ac:dyDescent="0.3">
      <c r="A1347" s="3" t="s">
        <v>490</v>
      </c>
      <c r="B1347" s="4" t="s">
        <v>113</v>
      </c>
      <c r="C1347" s="9" t="s">
        <v>114</v>
      </c>
      <c r="D1347" s="4" t="s">
        <v>458</v>
      </c>
      <c r="E1347" s="4" t="s">
        <v>39</v>
      </c>
      <c r="F1347" s="34" t="s">
        <v>296</v>
      </c>
      <c r="G1347" s="35" t="b">
        <v>0</v>
      </c>
      <c r="H1347" s="3" t="s">
        <v>491</v>
      </c>
      <c r="I1347" s="36" t="s">
        <v>1</v>
      </c>
      <c r="J1347" s="36"/>
      <c r="K1347" s="36" t="str">
        <f t="shared" ca="1" si="21"/>
        <v>9304C77D-79A5-4D08-1FBB-F4A6787A4898</v>
      </c>
      <c r="L1347" s="37"/>
      <c r="M1347" s="37" t="s">
        <v>115</v>
      </c>
    </row>
    <row r="1348" spans="1:13" ht="15" customHeight="1" x14ac:dyDescent="0.3">
      <c r="A1348" s="3" t="s">
        <v>490</v>
      </c>
      <c r="B1348" s="4" t="s">
        <v>113</v>
      </c>
      <c r="C1348" s="9" t="s">
        <v>114</v>
      </c>
      <c r="D1348" s="4" t="s">
        <v>458</v>
      </c>
      <c r="E1348" s="4" t="s">
        <v>39</v>
      </c>
      <c r="F1348" s="34" t="s">
        <v>298</v>
      </c>
      <c r="G1348" s="35" t="b">
        <v>0</v>
      </c>
      <c r="H1348" s="3" t="s">
        <v>491</v>
      </c>
      <c r="I1348" s="36" t="s">
        <v>1</v>
      </c>
      <c r="J1348" s="36"/>
      <c r="K1348" s="36" t="str">
        <f t="shared" ca="1" si="21"/>
        <v>86AA37D5-A0B1-EDDC-B61E-3484BC2709E4</v>
      </c>
      <c r="L1348" s="37"/>
      <c r="M1348" s="37" t="s">
        <v>115</v>
      </c>
    </row>
    <row r="1349" spans="1:13" ht="15" customHeight="1" x14ac:dyDescent="0.3">
      <c r="A1349" s="3" t="s">
        <v>490</v>
      </c>
      <c r="B1349" s="4" t="s">
        <v>113</v>
      </c>
      <c r="C1349" s="9" t="s">
        <v>114</v>
      </c>
      <c r="D1349" s="4" t="s">
        <v>458</v>
      </c>
      <c r="E1349" s="4" t="s">
        <v>39</v>
      </c>
      <c r="F1349" s="34" t="s">
        <v>300</v>
      </c>
      <c r="G1349" s="35" t="b">
        <v>0</v>
      </c>
      <c r="H1349" s="3" t="s">
        <v>491</v>
      </c>
      <c r="I1349" s="36" t="s">
        <v>1</v>
      </c>
      <c r="J1349" s="36"/>
      <c r="K1349" s="36" t="str">
        <f t="shared" ca="1" si="21"/>
        <v>9B56A73B-1AF1-54B7-E6C2-90619515A233</v>
      </c>
      <c r="L1349" s="37"/>
      <c r="M1349" s="37" t="s">
        <v>115</v>
      </c>
    </row>
    <row r="1350" spans="1:13" ht="15" customHeight="1" x14ac:dyDescent="0.3">
      <c r="A1350" s="3" t="s">
        <v>490</v>
      </c>
      <c r="B1350" s="4" t="s">
        <v>113</v>
      </c>
      <c r="C1350" s="9" t="s">
        <v>114</v>
      </c>
      <c r="D1350" s="4" t="s">
        <v>458</v>
      </c>
      <c r="E1350" s="4" t="s">
        <v>39</v>
      </c>
      <c r="F1350" s="34" t="s">
        <v>302</v>
      </c>
      <c r="G1350" s="35" t="b">
        <v>0</v>
      </c>
      <c r="H1350" s="3" t="s">
        <v>491</v>
      </c>
      <c r="I1350" s="36" t="s">
        <v>1</v>
      </c>
      <c r="J1350" s="36"/>
      <c r="K1350" s="36" t="str">
        <f t="shared" ca="1" si="21"/>
        <v>BD8F5454-2600-78DA-E4AB-ED13BCDD2216</v>
      </c>
      <c r="L1350" s="37"/>
      <c r="M1350" s="37" t="s">
        <v>115</v>
      </c>
    </row>
    <row r="1351" spans="1:13" ht="15" customHeight="1" x14ac:dyDescent="0.3">
      <c r="A1351" s="3" t="s">
        <v>490</v>
      </c>
      <c r="B1351" s="4" t="s">
        <v>113</v>
      </c>
      <c r="C1351" s="9" t="s">
        <v>114</v>
      </c>
      <c r="D1351" s="4" t="s">
        <v>458</v>
      </c>
      <c r="E1351" s="4" t="s">
        <v>39</v>
      </c>
      <c r="F1351" s="34" t="s">
        <v>304</v>
      </c>
      <c r="G1351" s="35" t="b">
        <v>0</v>
      </c>
      <c r="H1351" s="3" t="s">
        <v>491</v>
      </c>
      <c r="I1351" s="36" t="s">
        <v>1</v>
      </c>
      <c r="J1351" s="36"/>
      <c r="K1351" s="36" t="str">
        <f t="shared" ca="1" si="21"/>
        <v>61C17828-668F-BA84-C338-80B1A95E542E</v>
      </c>
      <c r="L1351" s="37"/>
      <c r="M1351" s="37" t="s">
        <v>115</v>
      </c>
    </row>
    <row r="1352" spans="1:13" ht="15" customHeight="1" x14ac:dyDescent="0.3">
      <c r="A1352" s="3" t="s">
        <v>490</v>
      </c>
      <c r="B1352" s="4" t="s">
        <v>113</v>
      </c>
      <c r="C1352" s="9" t="s">
        <v>114</v>
      </c>
      <c r="D1352" s="4" t="s">
        <v>458</v>
      </c>
      <c r="E1352" s="4" t="s">
        <v>39</v>
      </c>
      <c r="F1352" s="34" t="s">
        <v>306</v>
      </c>
      <c r="G1352" s="35" t="b">
        <v>0</v>
      </c>
      <c r="H1352" s="3" t="s">
        <v>491</v>
      </c>
      <c r="I1352" s="36" t="s">
        <v>1</v>
      </c>
      <c r="J1352" s="36"/>
      <c r="K1352" s="36" t="str">
        <f t="shared" ca="1" si="21"/>
        <v>F2200A2C-1C37-80D9-6132-3C6F998D214B</v>
      </c>
      <c r="L1352" s="37"/>
      <c r="M1352" s="37" t="s">
        <v>115</v>
      </c>
    </row>
    <row r="1353" spans="1:13" ht="15" customHeight="1" x14ac:dyDescent="0.3">
      <c r="A1353" s="3" t="s">
        <v>490</v>
      </c>
      <c r="B1353" s="4" t="s">
        <v>113</v>
      </c>
      <c r="C1353" s="9" t="s">
        <v>114</v>
      </c>
      <c r="D1353" s="4" t="s">
        <v>458</v>
      </c>
      <c r="E1353" s="4" t="s">
        <v>39</v>
      </c>
      <c r="F1353" s="34" t="s">
        <v>308</v>
      </c>
      <c r="G1353" s="35" t="b">
        <v>0</v>
      </c>
      <c r="H1353" s="3" t="s">
        <v>491</v>
      </c>
      <c r="I1353" s="36" t="s">
        <v>1</v>
      </c>
      <c r="J1353" s="36"/>
      <c r="K1353" s="36" t="str">
        <f t="shared" ca="1" si="21"/>
        <v>0E186131-31F2-27CF-0B87-CBF316C92960</v>
      </c>
      <c r="L1353" s="37"/>
      <c r="M1353" s="37" t="s">
        <v>115</v>
      </c>
    </row>
    <row r="1354" spans="1:13" ht="15" customHeight="1" x14ac:dyDescent="0.3">
      <c r="A1354" s="3" t="s">
        <v>490</v>
      </c>
      <c r="B1354" s="4" t="s">
        <v>113</v>
      </c>
      <c r="C1354" s="9" t="s">
        <v>114</v>
      </c>
      <c r="D1354" s="4" t="s">
        <v>458</v>
      </c>
      <c r="E1354" s="4" t="s">
        <v>39</v>
      </c>
      <c r="F1354" s="34" t="s">
        <v>310</v>
      </c>
      <c r="G1354" s="35" t="b">
        <v>0</v>
      </c>
      <c r="H1354" s="3" t="s">
        <v>491</v>
      </c>
      <c r="I1354" s="36" t="s">
        <v>1</v>
      </c>
      <c r="J1354" s="36"/>
      <c r="K1354" s="36" t="str">
        <f t="shared" ca="1" si="21"/>
        <v>8B40A939-FAAA-DC6E-8093-E0957269F558</v>
      </c>
      <c r="L1354" s="37"/>
      <c r="M1354" s="37" t="s">
        <v>115</v>
      </c>
    </row>
    <row r="1355" spans="1:13" ht="15" customHeight="1" x14ac:dyDescent="0.3">
      <c r="A1355" s="3" t="s">
        <v>490</v>
      </c>
      <c r="B1355" s="4" t="s">
        <v>113</v>
      </c>
      <c r="C1355" s="9" t="s">
        <v>114</v>
      </c>
      <c r="D1355" s="4" t="s">
        <v>458</v>
      </c>
      <c r="E1355" s="4" t="s">
        <v>39</v>
      </c>
      <c r="F1355" s="34" t="s">
        <v>312</v>
      </c>
      <c r="G1355" s="35" t="b">
        <v>0</v>
      </c>
      <c r="H1355" s="3" t="s">
        <v>491</v>
      </c>
      <c r="I1355" s="36" t="s">
        <v>1</v>
      </c>
      <c r="J1355" s="36"/>
      <c r="K1355" s="36" t="str">
        <f t="shared" ca="1" si="21"/>
        <v>80F174E2-F741-2E29-E85E-6777E4966B9A</v>
      </c>
      <c r="L1355" s="37"/>
      <c r="M1355" s="37" t="s">
        <v>115</v>
      </c>
    </row>
    <row r="1356" spans="1:13" ht="15" customHeight="1" x14ac:dyDescent="0.3">
      <c r="A1356" s="3" t="s">
        <v>490</v>
      </c>
      <c r="B1356" s="4" t="s">
        <v>113</v>
      </c>
      <c r="C1356" s="9" t="s">
        <v>114</v>
      </c>
      <c r="D1356" s="4" t="s">
        <v>458</v>
      </c>
      <c r="E1356" s="4" t="s">
        <v>39</v>
      </c>
      <c r="F1356" s="34" t="s">
        <v>314</v>
      </c>
      <c r="G1356" s="35" t="b">
        <v>0</v>
      </c>
      <c r="H1356" s="3" t="s">
        <v>491</v>
      </c>
      <c r="I1356" s="36" t="s">
        <v>1</v>
      </c>
      <c r="J1356" s="36"/>
      <c r="K1356" s="36" t="str">
        <f t="shared" ca="1" si="21"/>
        <v>E8B49EB1-EC7F-4B6B-B9C4-7D72020AD990</v>
      </c>
      <c r="L1356" s="37"/>
      <c r="M1356" s="37" t="s">
        <v>115</v>
      </c>
    </row>
    <row r="1357" spans="1:13" ht="15" customHeight="1" x14ac:dyDescent="0.3">
      <c r="A1357" s="3" t="s">
        <v>490</v>
      </c>
      <c r="B1357" s="4" t="s">
        <v>113</v>
      </c>
      <c r="C1357" s="9" t="s">
        <v>114</v>
      </c>
      <c r="D1357" s="4" t="s">
        <v>458</v>
      </c>
      <c r="E1357" s="4" t="s">
        <v>39</v>
      </c>
      <c r="F1357" s="34" t="s">
        <v>316</v>
      </c>
      <c r="G1357" s="35" t="b">
        <v>0</v>
      </c>
      <c r="H1357" s="3" t="s">
        <v>491</v>
      </c>
      <c r="I1357" s="36" t="s">
        <v>1</v>
      </c>
      <c r="J1357" s="36"/>
      <c r="K1357" s="36" t="str">
        <f t="shared" ca="1" si="21"/>
        <v>607DECA3-5669-EC07-84AA-D9EBB1476D4E</v>
      </c>
      <c r="L1357" s="37"/>
      <c r="M1357" s="37" t="s">
        <v>115</v>
      </c>
    </row>
    <row r="1358" spans="1:13" ht="15" customHeight="1" x14ac:dyDescent="0.3">
      <c r="A1358" s="3" t="s">
        <v>490</v>
      </c>
      <c r="B1358" s="4" t="s">
        <v>113</v>
      </c>
      <c r="C1358" s="9" t="s">
        <v>114</v>
      </c>
      <c r="D1358" s="4" t="s">
        <v>458</v>
      </c>
      <c r="E1358" s="4" t="s">
        <v>39</v>
      </c>
      <c r="F1358" s="34" t="s">
        <v>318</v>
      </c>
      <c r="G1358" s="35" t="b">
        <v>0</v>
      </c>
      <c r="H1358" s="3" t="s">
        <v>491</v>
      </c>
      <c r="I1358" s="36" t="s">
        <v>1</v>
      </c>
      <c r="J1358" s="36"/>
      <c r="K1358" s="36" t="str">
        <f t="shared" ca="1" si="21"/>
        <v>D3B3F253-02EC-5EA6-E40A-0B963DE32E0B</v>
      </c>
      <c r="L1358" s="37"/>
      <c r="M1358" s="37" t="s">
        <v>115</v>
      </c>
    </row>
    <row r="1359" spans="1:13" ht="15" customHeight="1" x14ac:dyDescent="0.3">
      <c r="A1359" s="3" t="s">
        <v>490</v>
      </c>
      <c r="B1359" s="4" t="s">
        <v>113</v>
      </c>
      <c r="C1359" s="9" t="s">
        <v>114</v>
      </c>
      <c r="D1359" s="4" t="s">
        <v>458</v>
      </c>
      <c r="E1359" s="4" t="s">
        <v>39</v>
      </c>
      <c r="F1359" s="34" t="s">
        <v>320</v>
      </c>
      <c r="G1359" s="35" t="b">
        <v>0</v>
      </c>
      <c r="H1359" s="3" t="s">
        <v>491</v>
      </c>
      <c r="I1359" s="36" t="s">
        <v>1</v>
      </c>
      <c r="J1359" s="36"/>
      <c r="K1359" s="36" t="str">
        <f t="shared" ca="1" si="21"/>
        <v>E2B882BC-FB6B-7D9A-B1DC-25E39FA4ECB0</v>
      </c>
      <c r="L1359" s="37"/>
      <c r="M1359" s="37" t="s">
        <v>115</v>
      </c>
    </row>
    <row r="1360" spans="1:13" ht="15" customHeight="1" x14ac:dyDescent="0.3">
      <c r="A1360" s="3" t="s">
        <v>490</v>
      </c>
      <c r="B1360" s="4" t="s">
        <v>113</v>
      </c>
      <c r="C1360" s="9" t="s">
        <v>114</v>
      </c>
      <c r="D1360" s="4" t="s">
        <v>458</v>
      </c>
      <c r="E1360" s="4" t="s">
        <v>39</v>
      </c>
      <c r="F1360" s="34" t="s">
        <v>322</v>
      </c>
      <c r="G1360" s="35" t="b">
        <v>0</v>
      </c>
      <c r="H1360" s="3" t="s">
        <v>491</v>
      </c>
      <c r="I1360" s="36" t="s">
        <v>1</v>
      </c>
      <c r="J1360" s="36"/>
      <c r="K1360" s="36" t="str">
        <f t="shared" ca="1" si="21"/>
        <v>02FEE602-834D-D7D4-9187-0A4F865159AB</v>
      </c>
      <c r="L1360" s="37"/>
      <c r="M1360" s="37" t="s">
        <v>115</v>
      </c>
    </row>
    <row r="1361" spans="1:13" ht="15" customHeight="1" x14ac:dyDescent="0.3">
      <c r="A1361" s="3" t="s">
        <v>490</v>
      </c>
      <c r="B1361" s="4" t="s">
        <v>113</v>
      </c>
      <c r="C1361" s="9" t="s">
        <v>114</v>
      </c>
      <c r="D1361" s="4" t="s">
        <v>458</v>
      </c>
      <c r="E1361" s="4" t="s">
        <v>39</v>
      </c>
      <c r="F1361" s="34" t="s">
        <v>324</v>
      </c>
      <c r="G1361" s="35" t="b">
        <v>0</v>
      </c>
      <c r="H1361" s="3" t="s">
        <v>491</v>
      </c>
      <c r="I1361" s="36" t="s">
        <v>1</v>
      </c>
      <c r="J1361" s="36"/>
      <c r="K1361" s="36" t="str">
        <f t="shared" ca="1" si="21"/>
        <v>E2970038-83E5-25E4-6371-1864C9D19C97</v>
      </c>
      <c r="L1361" s="37"/>
      <c r="M1361" s="37" t="s">
        <v>115</v>
      </c>
    </row>
    <row r="1362" spans="1:13" ht="15" customHeight="1" x14ac:dyDescent="0.3">
      <c r="A1362" s="3" t="s">
        <v>490</v>
      </c>
      <c r="B1362" s="4" t="s">
        <v>113</v>
      </c>
      <c r="C1362" s="9" t="s">
        <v>114</v>
      </c>
      <c r="D1362" s="4" t="s">
        <v>458</v>
      </c>
      <c r="E1362" s="4" t="s">
        <v>39</v>
      </c>
      <c r="F1362" s="34" t="s">
        <v>326</v>
      </c>
      <c r="G1362" s="35" t="b">
        <v>0</v>
      </c>
      <c r="H1362" s="3" t="s">
        <v>491</v>
      </c>
      <c r="I1362" s="36" t="s">
        <v>1</v>
      </c>
      <c r="J1362" s="36"/>
      <c r="K1362" s="36" t="str">
        <f t="shared" ca="1" si="21"/>
        <v>36E2B295-89AD-7B17-1FDC-11CA102AFF79</v>
      </c>
      <c r="L1362" s="37"/>
      <c r="M1362" s="37" t="s">
        <v>115</v>
      </c>
    </row>
    <row r="1363" spans="1:13" ht="15" customHeight="1" x14ac:dyDescent="0.3">
      <c r="A1363" s="3" t="s">
        <v>490</v>
      </c>
      <c r="B1363" s="4" t="s">
        <v>113</v>
      </c>
      <c r="C1363" s="9" t="s">
        <v>114</v>
      </c>
      <c r="D1363" s="4" t="s">
        <v>458</v>
      </c>
      <c r="E1363" s="4" t="s">
        <v>39</v>
      </c>
      <c r="F1363" s="34" t="s">
        <v>328</v>
      </c>
      <c r="G1363" s="35" t="b">
        <v>0</v>
      </c>
      <c r="H1363" s="3" t="s">
        <v>491</v>
      </c>
      <c r="I1363" s="36" t="s">
        <v>1</v>
      </c>
      <c r="J1363" s="36"/>
      <c r="K1363" s="36" t="str">
        <f t="shared" ca="1" si="21"/>
        <v>61BB01EB-9697-C9C8-2F1F-71A84EA296F5</v>
      </c>
      <c r="L1363" s="37"/>
      <c r="M1363" s="37" t="s">
        <v>115</v>
      </c>
    </row>
    <row r="1364" spans="1:13" ht="15" customHeight="1" x14ac:dyDescent="0.3">
      <c r="A1364" s="3" t="s">
        <v>490</v>
      </c>
      <c r="B1364" s="4" t="s">
        <v>113</v>
      </c>
      <c r="C1364" s="9" t="s">
        <v>114</v>
      </c>
      <c r="D1364" s="4" t="s">
        <v>458</v>
      </c>
      <c r="E1364" s="4" t="s">
        <v>39</v>
      </c>
      <c r="F1364" s="34" t="s">
        <v>330</v>
      </c>
      <c r="G1364" s="35" t="b">
        <v>0</v>
      </c>
      <c r="H1364" s="3" t="s">
        <v>491</v>
      </c>
      <c r="I1364" s="36" t="s">
        <v>1</v>
      </c>
      <c r="J1364" s="36"/>
      <c r="K1364" s="36" t="str">
        <f t="shared" ca="1" si="21"/>
        <v>2501CAF2-C251-6E60-F368-D92854E65181</v>
      </c>
      <c r="L1364" s="37"/>
      <c r="M1364" s="37" t="s">
        <v>115</v>
      </c>
    </row>
    <row r="1365" spans="1:13" ht="15" customHeight="1" x14ac:dyDescent="0.3">
      <c r="A1365" s="3" t="s">
        <v>490</v>
      </c>
      <c r="B1365" s="4" t="s">
        <v>113</v>
      </c>
      <c r="C1365" s="9" t="s">
        <v>114</v>
      </c>
      <c r="D1365" s="4" t="s">
        <v>458</v>
      </c>
      <c r="E1365" s="4" t="s">
        <v>39</v>
      </c>
      <c r="F1365" s="34" t="s">
        <v>332</v>
      </c>
      <c r="G1365" s="35" t="b">
        <v>0</v>
      </c>
      <c r="H1365" s="3" t="s">
        <v>491</v>
      </c>
      <c r="I1365" s="36" t="s">
        <v>1</v>
      </c>
      <c r="J1365" s="36"/>
      <c r="K1365" s="36" t="str">
        <f t="shared" ca="1" si="21"/>
        <v>B16990CD-4DF9-9A74-D07D-50E11670BE67</v>
      </c>
      <c r="L1365" s="37"/>
      <c r="M1365" s="37" t="s">
        <v>115</v>
      </c>
    </row>
    <row r="1366" spans="1:13" ht="15" customHeight="1" x14ac:dyDescent="0.3">
      <c r="A1366" s="3" t="s">
        <v>490</v>
      </c>
      <c r="B1366" s="4" t="s">
        <v>113</v>
      </c>
      <c r="C1366" s="9" t="s">
        <v>114</v>
      </c>
      <c r="D1366" s="4" t="s">
        <v>458</v>
      </c>
      <c r="E1366" s="4" t="s">
        <v>39</v>
      </c>
      <c r="F1366" s="34" t="s">
        <v>334</v>
      </c>
      <c r="G1366" s="35" t="b">
        <v>0</v>
      </c>
      <c r="H1366" s="3" t="s">
        <v>491</v>
      </c>
      <c r="I1366" s="36" t="s">
        <v>1</v>
      </c>
      <c r="J1366" s="36"/>
      <c r="K1366" s="36" t="str">
        <f t="shared" ca="1" si="21"/>
        <v>3E1827C7-B834-0272-6818-CD845DBB1073</v>
      </c>
      <c r="L1366" s="37"/>
      <c r="M1366" s="37" t="s">
        <v>115</v>
      </c>
    </row>
    <row r="1367" spans="1:13" ht="15" customHeight="1" x14ac:dyDescent="0.3">
      <c r="A1367" s="3" t="s">
        <v>490</v>
      </c>
      <c r="B1367" s="4" t="s">
        <v>113</v>
      </c>
      <c r="C1367" s="9" t="s">
        <v>114</v>
      </c>
      <c r="D1367" s="4" t="s">
        <v>458</v>
      </c>
      <c r="E1367" s="4" t="s">
        <v>39</v>
      </c>
      <c r="F1367" s="34" t="s">
        <v>336</v>
      </c>
      <c r="G1367" s="35" t="b">
        <v>0</v>
      </c>
      <c r="H1367" s="3" t="s">
        <v>491</v>
      </c>
      <c r="I1367" s="36" t="s">
        <v>1</v>
      </c>
      <c r="J1367" s="36"/>
      <c r="K1367" s="36" t="str">
        <f t="shared" ca="1" si="21"/>
        <v>38ED9813-7EAD-9B7F-5614-B46461D20D75</v>
      </c>
      <c r="L1367" s="37"/>
      <c r="M1367" s="37" t="s">
        <v>115</v>
      </c>
    </row>
    <row r="1368" spans="1:13" ht="15" customHeight="1" x14ac:dyDescent="0.3">
      <c r="A1368" s="3" t="s">
        <v>490</v>
      </c>
      <c r="B1368" s="4" t="s">
        <v>113</v>
      </c>
      <c r="C1368" s="9" t="s">
        <v>114</v>
      </c>
      <c r="D1368" s="4" t="s">
        <v>458</v>
      </c>
      <c r="E1368" s="4" t="s">
        <v>39</v>
      </c>
      <c r="F1368" s="34" t="s">
        <v>338</v>
      </c>
      <c r="G1368" s="35" t="b">
        <v>0</v>
      </c>
      <c r="H1368" s="3" t="s">
        <v>491</v>
      </c>
      <c r="I1368" s="36" t="s">
        <v>1</v>
      </c>
      <c r="J1368" s="36"/>
      <c r="K1368" s="36" t="str">
        <f t="shared" ca="1" si="21"/>
        <v>14EDAE5B-DE39-1AEA-3EB4-35B2AE29EBE4</v>
      </c>
      <c r="L1368" s="37"/>
      <c r="M1368" s="37" t="s">
        <v>115</v>
      </c>
    </row>
    <row r="1369" spans="1:13" ht="15" customHeight="1" x14ac:dyDescent="0.3">
      <c r="A1369" s="3" t="s">
        <v>490</v>
      </c>
      <c r="B1369" s="4" t="s">
        <v>113</v>
      </c>
      <c r="C1369" s="9" t="s">
        <v>114</v>
      </c>
      <c r="D1369" s="4" t="s">
        <v>458</v>
      </c>
      <c r="E1369" s="4" t="s">
        <v>39</v>
      </c>
      <c r="F1369" s="34" t="s">
        <v>340</v>
      </c>
      <c r="G1369" s="35" t="b">
        <v>0</v>
      </c>
      <c r="H1369" s="3" t="s">
        <v>491</v>
      </c>
      <c r="I1369" s="36" t="s">
        <v>1</v>
      </c>
      <c r="J1369" s="36"/>
      <c r="K1369" s="36" t="str">
        <f t="shared" ca="1" si="21"/>
        <v>06933477-7213-A586-BEB4-3DBFE29399FE</v>
      </c>
      <c r="L1369" s="37"/>
      <c r="M1369" s="37" t="s">
        <v>115</v>
      </c>
    </row>
    <row r="1370" spans="1:13" ht="15" customHeight="1" x14ac:dyDescent="0.3">
      <c r="A1370" s="3" t="s">
        <v>490</v>
      </c>
      <c r="B1370" s="4" t="s">
        <v>113</v>
      </c>
      <c r="C1370" s="9" t="s">
        <v>114</v>
      </c>
      <c r="D1370" s="4" t="s">
        <v>458</v>
      </c>
      <c r="E1370" s="4" t="s">
        <v>39</v>
      </c>
      <c r="F1370" s="34" t="s">
        <v>342</v>
      </c>
      <c r="G1370" s="35" t="b">
        <v>0</v>
      </c>
      <c r="H1370" s="3" t="s">
        <v>491</v>
      </c>
      <c r="I1370" s="36" t="s">
        <v>1</v>
      </c>
      <c r="J1370" s="36"/>
      <c r="K1370" s="36" t="str">
        <f t="shared" ca="1" si="21"/>
        <v>B7C15114-9C44-BEE4-E318-9181A47F372E</v>
      </c>
      <c r="L1370" s="37"/>
      <c r="M1370" s="37" t="s">
        <v>115</v>
      </c>
    </row>
    <row r="1371" spans="1:13" ht="15" customHeight="1" x14ac:dyDescent="0.3">
      <c r="A1371" s="3" t="s">
        <v>490</v>
      </c>
      <c r="B1371" s="4" t="s">
        <v>113</v>
      </c>
      <c r="C1371" s="9" t="s">
        <v>114</v>
      </c>
      <c r="D1371" s="4" t="s">
        <v>458</v>
      </c>
      <c r="E1371" s="4" t="s">
        <v>39</v>
      </c>
      <c r="F1371" s="34" t="s">
        <v>344</v>
      </c>
      <c r="G1371" s="35" t="b">
        <v>0</v>
      </c>
      <c r="H1371" s="3" t="s">
        <v>491</v>
      </c>
      <c r="I1371" s="36" t="s">
        <v>1</v>
      </c>
      <c r="J1371" s="36"/>
      <c r="K1371" s="36" t="str">
        <f t="shared" ca="1" si="21"/>
        <v>675C38BC-1C81-4C59-8326-DA4C8DFCD754</v>
      </c>
      <c r="L1371" s="37"/>
      <c r="M1371" s="37" t="s">
        <v>115</v>
      </c>
    </row>
    <row r="1372" spans="1:13" ht="15" customHeight="1" x14ac:dyDescent="0.3">
      <c r="A1372" s="3" t="s">
        <v>490</v>
      </c>
      <c r="B1372" s="4" t="s">
        <v>113</v>
      </c>
      <c r="C1372" s="9" t="s">
        <v>114</v>
      </c>
      <c r="D1372" s="4" t="s">
        <v>458</v>
      </c>
      <c r="E1372" s="4" t="s">
        <v>39</v>
      </c>
      <c r="F1372" s="34" t="s">
        <v>346</v>
      </c>
      <c r="G1372" s="35" t="b">
        <v>0</v>
      </c>
      <c r="H1372" s="3" t="s">
        <v>491</v>
      </c>
      <c r="I1372" s="36" t="s">
        <v>1</v>
      </c>
      <c r="J1372" s="36"/>
      <c r="K1372" s="36" t="str">
        <f t="shared" ca="1" si="21"/>
        <v>16557F22-1B4F-0806-BD53-01392DDFBB2B</v>
      </c>
      <c r="L1372" s="37"/>
      <c r="M1372" s="37" t="s">
        <v>115</v>
      </c>
    </row>
    <row r="1373" spans="1:13" ht="15" customHeight="1" x14ac:dyDescent="0.3">
      <c r="A1373" s="3" t="s">
        <v>490</v>
      </c>
      <c r="B1373" s="4" t="s">
        <v>113</v>
      </c>
      <c r="C1373" s="9" t="s">
        <v>114</v>
      </c>
      <c r="D1373" s="4" t="s">
        <v>458</v>
      </c>
      <c r="E1373" s="4" t="s">
        <v>39</v>
      </c>
      <c r="F1373" s="34" t="s">
        <v>348</v>
      </c>
      <c r="G1373" s="35" t="b">
        <v>0</v>
      </c>
      <c r="H1373" s="3" t="s">
        <v>491</v>
      </c>
      <c r="I1373" s="36" t="s">
        <v>1</v>
      </c>
      <c r="J1373" s="36"/>
      <c r="K1373" s="36" t="str">
        <f t="shared" ca="1" si="21"/>
        <v>D05AB018-4DF4-3356-DEA8-BC1B689B6A92</v>
      </c>
      <c r="L1373" s="37"/>
      <c r="M1373" s="37" t="s">
        <v>115</v>
      </c>
    </row>
    <row r="1374" spans="1:13" ht="15" customHeight="1" x14ac:dyDescent="0.3">
      <c r="A1374" s="3" t="s">
        <v>490</v>
      </c>
      <c r="B1374" s="4" t="s">
        <v>113</v>
      </c>
      <c r="C1374" s="9" t="s">
        <v>114</v>
      </c>
      <c r="D1374" s="4" t="s">
        <v>458</v>
      </c>
      <c r="E1374" s="4" t="s">
        <v>39</v>
      </c>
      <c r="F1374" s="34" t="s">
        <v>350</v>
      </c>
      <c r="G1374" s="35" t="b">
        <v>0</v>
      </c>
      <c r="H1374" s="3" t="s">
        <v>491</v>
      </c>
      <c r="I1374" s="36" t="s">
        <v>1</v>
      </c>
      <c r="J1374" s="36"/>
      <c r="K1374" s="36" t="str">
        <f t="shared" ca="1" si="21"/>
        <v>6255038E-155D-D20C-74C3-CE46F7FC43DB</v>
      </c>
      <c r="L1374" s="37"/>
      <c r="M1374" s="37" t="s">
        <v>115</v>
      </c>
    </row>
    <row r="1375" spans="1:13" ht="15" customHeight="1" x14ac:dyDescent="0.3">
      <c r="A1375" s="3" t="s">
        <v>490</v>
      </c>
      <c r="B1375" s="4" t="s">
        <v>113</v>
      </c>
      <c r="C1375" s="9" t="s">
        <v>114</v>
      </c>
      <c r="D1375" s="4" t="s">
        <v>458</v>
      </c>
      <c r="E1375" s="4" t="s">
        <v>39</v>
      </c>
      <c r="F1375" s="34" t="s">
        <v>352</v>
      </c>
      <c r="G1375" s="35" t="b">
        <v>0</v>
      </c>
      <c r="H1375" s="3" t="s">
        <v>491</v>
      </c>
      <c r="I1375" s="36" t="s">
        <v>1</v>
      </c>
      <c r="J1375" s="36"/>
      <c r="K1375" s="36" t="str">
        <f t="shared" ca="1" si="21"/>
        <v>2FA35863-2C4E-E359-64EE-F0F0C07BF397</v>
      </c>
      <c r="L1375" s="37"/>
      <c r="M1375" s="37" t="s">
        <v>115</v>
      </c>
    </row>
    <row r="1376" spans="1:13" ht="15" customHeight="1" x14ac:dyDescent="0.3">
      <c r="A1376" s="3" t="s">
        <v>490</v>
      </c>
      <c r="B1376" s="4" t="s">
        <v>113</v>
      </c>
      <c r="C1376" s="9" t="s">
        <v>114</v>
      </c>
      <c r="D1376" s="4" t="s">
        <v>458</v>
      </c>
      <c r="E1376" s="4" t="s">
        <v>39</v>
      </c>
      <c r="F1376" s="34" t="s">
        <v>354</v>
      </c>
      <c r="G1376" s="35" t="b">
        <v>0</v>
      </c>
      <c r="H1376" s="3" t="s">
        <v>491</v>
      </c>
      <c r="I1376" s="36" t="s">
        <v>1</v>
      </c>
      <c r="J1376" s="36"/>
      <c r="K1376" s="36" t="str">
        <f t="shared" ca="1" si="21"/>
        <v>D60821FB-7C34-713B-5F78-2EEBA31F3DE7</v>
      </c>
      <c r="L1376" s="37"/>
      <c r="M1376" s="37" t="s">
        <v>115</v>
      </c>
    </row>
    <row r="1377" spans="1:13" ht="15" customHeight="1" x14ac:dyDescent="0.3">
      <c r="A1377" s="3" t="s">
        <v>490</v>
      </c>
      <c r="B1377" s="4" t="s">
        <v>113</v>
      </c>
      <c r="C1377" s="9" t="s">
        <v>114</v>
      </c>
      <c r="D1377" s="4" t="s">
        <v>458</v>
      </c>
      <c r="E1377" s="4" t="s">
        <v>39</v>
      </c>
      <c r="F1377" s="34" t="s">
        <v>356</v>
      </c>
      <c r="G1377" s="35" t="b">
        <v>0</v>
      </c>
      <c r="H1377" s="3" t="s">
        <v>491</v>
      </c>
      <c r="I1377" s="36" t="s">
        <v>1</v>
      </c>
      <c r="J1377" s="36"/>
      <c r="K1377" s="36" t="str">
        <f t="shared" ca="1" si="21"/>
        <v>8EC3EB60-CE0E-EE5E-48F9-ED79FFD06565</v>
      </c>
      <c r="L1377" s="37"/>
      <c r="M1377" s="37" t="s">
        <v>115</v>
      </c>
    </row>
    <row r="1378" spans="1:13" ht="15" customHeight="1" x14ac:dyDescent="0.3">
      <c r="A1378" s="3" t="s">
        <v>490</v>
      </c>
      <c r="B1378" s="4" t="s">
        <v>113</v>
      </c>
      <c r="C1378" s="9" t="s">
        <v>114</v>
      </c>
      <c r="D1378" s="4" t="s">
        <v>458</v>
      </c>
      <c r="E1378" s="4" t="s">
        <v>39</v>
      </c>
      <c r="F1378" s="34" t="s">
        <v>358</v>
      </c>
      <c r="G1378" s="35" t="b">
        <v>0</v>
      </c>
      <c r="H1378" s="3" t="s">
        <v>491</v>
      </c>
      <c r="I1378" s="36" t="s">
        <v>1</v>
      </c>
      <c r="J1378" s="36"/>
      <c r="K1378" s="36" t="str">
        <f t="shared" ca="1" si="21"/>
        <v>4FAA676C-8F9A-831D-56DD-440913B5A5BD</v>
      </c>
      <c r="L1378" s="37"/>
      <c r="M1378" s="37" t="s">
        <v>115</v>
      </c>
    </row>
    <row r="1379" spans="1:13" ht="15" customHeight="1" x14ac:dyDescent="0.3">
      <c r="A1379" s="3" t="s">
        <v>490</v>
      </c>
      <c r="B1379" s="4" t="s">
        <v>113</v>
      </c>
      <c r="C1379" s="9" t="s">
        <v>114</v>
      </c>
      <c r="D1379" s="4" t="s">
        <v>458</v>
      </c>
      <c r="E1379" s="4" t="s">
        <v>39</v>
      </c>
      <c r="F1379" s="34" t="s">
        <v>360</v>
      </c>
      <c r="G1379" s="35" t="b">
        <v>0</v>
      </c>
      <c r="H1379" s="3" t="s">
        <v>491</v>
      </c>
      <c r="I1379" s="36" t="s">
        <v>1</v>
      </c>
      <c r="J1379" s="36"/>
      <c r="K1379" s="36" t="str">
        <f t="shared" ca="1" si="21"/>
        <v>493F8F61-A091-D492-4D54-84E89A385FE8</v>
      </c>
      <c r="L1379" s="37"/>
      <c r="M1379" s="37" t="s">
        <v>115</v>
      </c>
    </row>
    <row r="1380" spans="1:13" ht="15" customHeight="1" x14ac:dyDescent="0.3">
      <c r="A1380" s="3" t="s">
        <v>490</v>
      </c>
      <c r="B1380" s="4" t="s">
        <v>113</v>
      </c>
      <c r="C1380" s="9" t="s">
        <v>114</v>
      </c>
      <c r="D1380" s="4" t="s">
        <v>458</v>
      </c>
      <c r="E1380" s="4" t="s">
        <v>39</v>
      </c>
      <c r="F1380" s="34" t="s">
        <v>362</v>
      </c>
      <c r="G1380" s="35" t="b">
        <v>0</v>
      </c>
      <c r="H1380" s="3" t="s">
        <v>491</v>
      </c>
      <c r="I1380" s="36" t="s">
        <v>1</v>
      </c>
      <c r="J1380" s="36"/>
      <c r="K1380" s="36" t="str">
        <f t="shared" ca="1" si="21"/>
        <v>83D9E155-05E3-CFE2-1CB6-390C5315B93D</v>
      </c>
      <c r="L1380" s="37"/>
      <c r="M1380" s="37" t="s">
        <v>115</v>
      </c>
    </row>
    <row r="1381" spans="1:13" ht="15" customHeight="1" x14ac:dyDescent="0.3">
      <c r="A1381" s="3" t="s">
        <v>490</v>
      </c>
      <c r="B1381" s="4" t="s">
        <v>113</v>
      </c>
      <c r="C1381" s="9" t="s">
        <v>114</v>
      </c>
      <c r="D1381" s="4" t="s">
        <v>458</v>
      </c>
      <c r="E1381" s="4" t="s">
        <v>39</v>
      </c>
      <c r="F1381" s="34" t="s">
        <v>364</v>
      </c>
      <c r="G1381" s="35" t="b">
        <v>0</v>
      </c>
      <c r="H1381" s="3" t="s">
        <v>491</v>
      </c>
      <c r="I1381" s="36" t="s">
        <v>1</v>
      </c>
      <c r="J1381" s="36"/>
      <c r="K1381" s="36" t="str">
        <f t="shared" ca="1" si="21"/>
        <v>275F1BD9-C22B-D49B-097F-F478997B9C84</v>
      </c>
      <c r="L1381" s="37"/>
      <c r="M1381" s="37" t="s">
        <v>115</v>
      </c>
    </row>
    <row r="1382" spans="1:13" ht="15" customHeight="1" x14ac:dyDescent="0.3">
      <c r="A1382" s="3" t="s">
        <v>490</v>
      </c>
      <c r="B1382" s="4" t="s">
        <v>113</v>
      </c>
      <c r="C1382" s="9" t="s">
        <v>114</v>
      </c>
      <c r="D1382" s="4" t="s">
        <v>458</v>
      </c>
      <c r="E1382" s="4" t="s">
        <v>39</v>
      </c>
      <c r="F1382" s="34" t="s">
        <v>366</v>
      </c>
      <c r="G1382" s="35" t="b">
        <v>0</v>
      </c>
      <c r="H1382" s="3" t="s">
        <v>491</v>
      </c>
      <c r="I1382" s="36" t="s">
        <v>1</v>
      </c>
      <c r="J1382" s="36"/>
      <c r="K1382" s="36" t="str">
        <f t="shared" ca="1" si="21"/>
        <v>EA620D7C-FA10-B32E-6DF8-23DEF6672165</v>
      </c>
      <c r="L1382" s="37"/>
      <c r="M1382" s="37" t="s">
        <v>115</v>
      </c>
    </row>
    <row r="1383" spans="1:13" ht="15" customHeight="1" x14ac:dyDescent="0.3">
      <c r="A1383" s="3" t="s">
        <v>490</v>
      </c>
      <c r="B1383" s="4" t="s">
        <v>113</v>
      </c>
      <c r="C1383" s="9" t="s">
        <v>114</v>
      </c>
      <c r="D1383" s="4" t="s">
        <v>458</v>
      </c>
      <c r="E1383" s="4" t="s">
        <v>39</v>
      </c>
      <c r="F1383" s="34" t="s">
        <v>368</v>
      </c>
      <c r="G1383" s="35" t="b">
        <v>0</v>
      </c>
      <c r="H1383" s="3" t="s">
        <v>491</v>
      </c>
      <c r="I1383" s="36" t="s">
        <v>1</v>
      </c>
      <c r="J1383" s="36"/>
      <c r="K1383" s="36" t="str">
        <f t="shared" ca="1" si="21"/>
        <v>4285EB11-EB11-FBE3-2780-4A38F99A5B81</v>
      </c>
      <c r="L1383" s="37"/>
      <c r="M1383" s="37" t="s">
        <v>115</v>
      </c>
    </row>
    <row r="1384" spans="1:13" ht="15" customHeight="1" x14ac:dyDescent="0.3">
      <c r="A1384" s="3" t="s">
        <v>490</v>
      </c>
      <c r="B1384" s="4" t="s">
        <v>113</v>
      </c>
      <c r="C1384" s="9" t="s">
        <v>114</v>
      </c>
      <c r="D1384" s="4" t="s">
        <v>458</v>
      </c>
      <c r="E1384" s="4" t="s">
        <v>39</v>
      </c>
      <c r="F1384" s="34" t="s">
        <v>370</v>
      </c>
      <c r="G1384" s="35" t="b">
        <v>0</v>
      </c>
      <c r="H1384" s="3" t="s">
        <v>491</v>
      </c>
      <c r="I1384" s="36" t="s">
        <v>1</v>
      </c>
      <c r="J1384" s="36"/>
      <c r="K1384" s="36" t="str">
        <f t="shared" ca="1" si="21"/>
        <v>E569C602-470F-AA27-0E79-05924E2B2993</v>
      </c>
      <c r="L1384" s="37"/>
      <c r="M1384" s="37" t="s">
        <v>115</v>
      </c>
    </row>
    <row r="1385" spans="1:13" ht="15" customHeight="1" x14ac:dyDescent="0.3">
      <c r="A1385" s="3" t="s">
        <v>490</v>
      </c>
      <c r="B1385" s="4" t="s">
        <v>113</v>
      </c>
      <c r="C1385" s="9" t="s">
        <v>114</v>
      </c>
      <c r="D1385" s="4" t="s">
        <v>458</v>
      </c>
      <c r="E1385" s="4" t="s">
        <v>39</v>
      </c>
      <c r="F1385" s="34" t="s">
        <v>372</v>
      </c>
      <c r="G1385" s="35" t="b">
        <v>0</v>
      </c>
      <c r="H1385" s="3" t="s">
        <v>491</v>
      </c>
      <c r="I1385" s="36" t="s">
        <v>1</v>
      </c>
      <c r="J1385" s="36"/>
      <c r="K1385" s="36" t="str">
        <f t="shared" ca="1" si="21"/>
        <v>F1082CF4-945C-DE1A-94B1-65A25ACAFFBC</v>
      </c>
      <c r="L1385" s="37"/>
      <c r="M1385" s="37" t="s">
        <v>115</v>
      </c>
    </row>
    <row r="1386" spans="1:13" ht="15" customHeight="1" x14ac:dyDescent="0.3">
      <c r="A1386" s="3" t="s">
        <v>490</v>
      </c>
      <c r="B1386" s="4" t="s">
        <v>113</v>
      </c>
      <c r="C1386" s="9" t="s">
        <v>114</v>
      </c>
      <c r="D1386" s="4" t="s">
        <v>458</v>
      </c>
      <c r="E1386" s="4" t="s">
        <v>39</v>
      </c>
      <c r="F1386" s="34" t="s">
        <v>250</v>
      </c>
      <c r="G1386" s="35" t="b">
        <v>0</v>
      </c>
      <c r="H1386" s="3" t="s">
        <v>491</v>
      </c>
      <c r="I1386" s="36" t="s">
        <v>1</v>
      </c>
      <c r="J1386" s="36"/>
      <c r="K1386" s="36" t="str">
        <f t="shared" ca="1" si="21"/>
        <v>54C14D2B-01F8-3775-CCC7-D3F264420BDC</v>
      </c>
      <c r="L1386" s="37"/>
      <c r="M1386" s="37" t="s">
        <v>115</v>
      </c>
    </row>
    <row r="1387" spans="1:13" ht="15" customHeight="1" x14ac:dyDescent="0.3">
      <c r="A1387" s="3" t="s">
        <v>490</v>
      </c>
      <c r="B1387" s="4" t="s">
        <v>113</v>
      </c>
      <c r="C1387" s="9" t="s">
        <v>114</v>
      </c>
      <c r="D1387" s="4" t="s">
        <v>458</v>
      </c>
      <c r="E1387" s="4" t="s">
        <v>39</v>
      </c>
      <c r="F1387" s="34" t="s">
        <v>375</v>
      </c>
      <c r="G1387" s="35" t="b">
        <v>0</v>
      </c>
      <c r="H1387" s="3" t="s">
        <v>491</v>
      </c>
      <c r="I1387" s="36" t="s">
        <v>1</v>
      </c>
      <c r="J1387" s="36"/>
      <c r="K1387" s="36" t="str">
        <f t="shared" ca="1" si="21"/>
        <v>FD5AB693-333A-E256-8FA7-BCD7868133A0</v>
      </c>
      <c r="L1387" s="37"/>
      <c r="M1387" s="37" t="s">
        <v>115</v>
      </c>
    </row>
    <row r="1388" spans="1:13" ht="15" customHeight="1" x14ac:dyDescent="0.3">
      <c r="A1388" s="3" t="s">
        <v>492</v>
      </c>
      <c r="B1388" s="4" t="s">
        <v>113</v>
      </c>
      <c r="C1388" s="9" t="s">
        <v>114</v>
      </c>
      <c r="D1388" s="4" t="s">
        <v>458</v>
      </c>
      <c r="E1388" s="4" t="s">
        <v>39</v>
      </c>
      <c r="F1388" s="34" t="s">
        <v>251</v>
      </c>
      <c r="G1388" s="35">
        <v>20</v>
      </c>
      <c r="H1388" s="3" t="s">
        <v>459</v>
      </c>
      <c r="I1388" s="36" t="s">
        <v>1</v>
      </c>
      <c r="J1388" s="36" t="s">
        <v>493</v>
      </c>
      <c r="K1388" s="36" t="str">
        <f t="shared" ca="1" si="21"/>
        <v>06F2D799-B1F3-1F9C-5012-66542C3FB1FF</v>
      </c>
      <c r="L1388" s="37"/>
      <c r="M1388" s="37" t="s">
        <v>115</v>
      </c>
    </row>
    <row r="1389" spans="1:13" ht="15" customHeight="1" x14ac:dyDescent="0.3">
      <c r="A1389" s="3" t="s">
        <v>492</v>
      </c>
      <c r="B1389" s="4" t="s">
        <v>113</v>
      </c>
      <c r="C1389" s="9" t="s">
        <v>114</v>
      </c>
      <c r="D1389" s="4" t="s">
        <v>458</v>
      </c>
      <c r="E1389" s="4" t="s">
        <v>39</v>
      </c>
      <c r="F1389" s="34" t="s">
        <v>254</v>
      </c>
      <c r="G1389" s="35">
        <v>20</v>
      </c>
      <c r="H1389" s="3" t="s">
        <v>459</v>
      </c>
      <c r="I1389" s="36" t="s">
        <v>1</v>
      </c>
      <c r="J1389" s="36" t="s">
        <v>493</v>
      </c>
      <c r="K1389" s="36" t="str">
        <f t="shared" ca="1" si="21"/>
        <v>01F50D91-BBAF-A5BF-8320-3EECB29E1992</v>
      </c>
      <c r="L1389" s="37"/>
      <c r="M1389" s="37" t="s">
        <v>115</v>
      </c>
    </row>
    <row r="1390" spans="1:13" ht="15" customHeight="1" x14ac:dyDescent="0.3">
      <c r="A1390" s="3" t="s">
        <v>492</v>
      </c>
      <c r="B1390" s="4" t="s">
        <v>113</v>
      </c>
      <c r="C1390" s="9" t="s">
        <v>114</v>
      </c>
      <c r="D1390" s="4" t="s">
        <v>458</v>
      </c>
      <c r="E1390" s="4" t="s">
        <v>39</v>
      </c>
      <c r="F1390" s="34" t="s">
        <v>256</v>
      </c>
      <c r="G1390" s="35">
        <v>20</v>
      </c>
      <c r="H1390" s="3" t="s">
        <v>459</v>
      </c>
      <c r="I1390" s="36" t="s">
        <v>1</v>
      </c>
      <c r="J1390" s="36" t="s">
        <v>493</v>
      </c>
      <c r="K1390" s="36" t="str">
        <f t="shared" ca="1" si="21"/>
        <v>A62C48F5-3D87-213B-A0EE-0EADD5CAC220</v>
      </c>
      <c r="L1390" s="37"/>
      <c r="M1390" s="37" t="s">
        <v>115</v>
      </c>
    </row>
    <row r="1391" spans="1:13" ht="15" customHeight="1" x14ac:dyDescent="0.3">
      <c r="A1391" s="3" t="s">
        <v>492</v>
      </c>
      <c r="B1391" s="4" t="s">
        <v>113</v>
      </c>
      <c r="C1391" s="9" t="s">
        <v>114</v>
      </c>
      <c r="D1391" s="4" t="s">
        <v>458</v>
      </c>
      <c r="E1391" s="4" t="s">
        <v>39</v>
      </c>
      <c r="F1391" s="34" t="s">
        <v>258</v>
      </c>
      <c r="G1391" s="35">
        <v>20</v>
      </c>
      <c r="H1391" s="3" t="s">
        <v>459</v>
      </c>
      <c r="I1391" s="36" t="s">
        <v>1</v>
      </c>
      <c r="J1391" s="36" t="s">
        <v>493</v>
      </c>
      <c r="K1391" s="36" t="str">
        <f t="shared" ca="1" si="21"/>
        <v>B5C24BE4-8393-40B1-7B76-8A3558013519</v>
      </c>
      <c r="L1391" s="37"/>
      <c r="M1391" s="37" t="s">
        <v>115</v>
      </c>
    </row>
    <row r="1392" spans="1:13" ht="15" customHeight="1" x14ac:dyDescent="0.3">
      <c r="A1392" s="3" t="s">
        <v>492</v>
      </c>
      <c r="B1392" s="4" t="s">
        <v>113</v>
      </c>
      <c r="C1392" s="9" t="s">
        <v>114</v>
      </c>
      <c r="D1392" s="4" t="s">
        <v>458</v>
      </c>
      <c r="E1392" s="4" t="s">
        <v>39</v>
      </c>
      <c r="F1392" s="34" t="s">
        <v>260</v>
      </c>
      <c r="G1392" s="35">
        <v>20</v>
      </c>
      <c r="H1392" s="3" t="s">
        <v>459</v>
      </c>
      <c r="I1392" s="36" t="s">
        <v>1</v>
      </c>
      <c r="J1392" s="36" t="s">
        <v>493</v>
      </c>
      <c r="K1392" s="36" t="str">
        <f t="shared" ca="1" si="21"/>
        <v>4BFE6679-D87C-6586-0419-060AE46C7C90</v>
      </c>
      <c r="L1392" s="37"/>
      <c r="M1392" s="37" t="s">
        <v>115</v>
      </c>
    </row>
    <row r="1393" spans="1:13" ht="15" customHeight="1" x14ac:dyDescent="0.3">
      <c r="A1393" s="3" t="s">
        <v>492</v>
      </c>
      <c r="B1393" s="4" t="s">
        <v>113</v>
      </c>
      <c r="C1393" s="9" t="s">
        <v>114</v>
      </c>
      <c r="D1393" s="4" t="s">
        <v>458</v>
      </c>
      <c r="E1393" s="4" t="s">
        <v>39</v>
      </c>
      <c r="F1393" s="34" t="s">
        <v>262</v>
      </c>
      <c r="G1393" s="35">
        <v>20</v>
      </c>
      <c r="H1393" s="3" t="s">
        <v>459</v>
      </c>
      <c r="I1393" s="36" t="s">
        <v>1</v>
      </c>
      <c r="J1393" s="36" t="s">
        <v>493</v>
      </c>
      <c r="K1393" s="36" t="str">
        <f t="shared" ca="1" si="21"/>
        <v>F0D7AC29-9B92-4B95-E73C-BCBADE9B526E</v>
      </c>
      <c r="L1393" s="37"/>
      <c r="M1393" s="37" t="s">
        <v>115</v>
      </c>
    </row>
    <row r="1394" spans="1:13" ht="15" customHeight="1" x14ac:dyDescent="0.3">
      <c r="A1394" s="3" t="s">
        <v>492</v>
      </c>
      <c r="B1394" s="4" t="s">
        <v>113</v>
      </c>
      <c r="C1394" s="9" t="s">
        <v>114</v>
      </c>
      <c r="D1394" s="4" t="s">
        <v>458</v>
      </c>
      <c r="E1394" s="4" t="s">
        <v>39</v>
      </c>
      <c r="F1394" s="34" t="s">
        <v>264</v>
      </c>
      <c r="G1394" s="35">
        <v>20</v>
      </c>
      <c r="H1394" s="3" t="s">
        <v>459</v>
      </c>
      <c r="I1394" s="36" t="s">
        <v>1</v>
      </c>
      <c r="J1394" s="36" t="s">
        <v>493</v>
      </c>
      <c r="K1394" s="36" t="str">
        <f t="shared" ca="1" si="21"/>
        <v>3C7457CF-0E93-3741-2AE0-1AB38D035BE3</v>
      </c>
      <c r="L1394" s="37"/>
      <c r="M1394" s="37" t="s">
        <v>115</v>
      </c>
    </row>
    <row r="1395" spans="1:13" ht="15" customHeight="1" x14ac:dyDescent="0.3">
      <c r="A1395" s="3" t="s">
        <v>492</v>
      </c>
      <c r="B1395" s="4" t="s">
        <v>113</v>
      </c>
      <c r="C1395" s="9" t="s">
        <v>114</v>
      </c>
      <c r="D1395" s="4" t="s">
        <v>458</v>
      </c>
      <c r="E1395" s="4" t="s">
        <v>39</v>
      </c>
      <c r="F1395" s="34" t="s">
        <v>266</v>
      </c>
      <c r="G1395" s="35">
        <v>20</v>
      </c>
      <c r="H1395" s="3" t="s">
        <v>459</v>
      </c>
      <c r="I1395" s="36" t="s">
        <v>1</v>
      </c>
      <c r="J1395" s="36" t="s">
        <v>493</v>
      </c>
      <c r="K1395" s="36" t="str">
        <f t="shared" ca="1" si="21"/>
        <v>6A9C1D04-DA64-1037-DB04-AA3B7965A041</v>
      </c>
      <c r="L1395" s="37"/>
      <c r="M1395" s="37" t="s">
        <v>115</v>
      </c>
    </row>
    <row r="1396" spans="1:13" ht="15" customHeight="1" x14ac:dyDescent="0.3">
      <c r="A1396" s="3" t="s">
        <v>492</v>
      </c>
      <c r="B1396" s="4" t="s">
        <v>113</v>
      </c>
      <c r="C1396" s="9" t="s">
        <v>114</v>
      </c>
      <c r="D1396" s="4" t="s">
        <v>458</v>
      </c>
      <c r="E1396" s="4" t="s">
        <v>39</v>
      </c>
      <c r="F1396" s="34" t="s">
        <v>268</v>
      </c>
      <c r="G1396" s="35">
        <v>20</v>
      </c>
      <c r="H1396" s="3" t="s">
        <v>459</v>
      </c>
      <c r="I1396" s="36" t="s">
        <v>1</v>
      </c>
      <c r="J1396" s="36" t="s">
        <v>493</v>
      </c>
      <c r="K1396" s="36" t="str">
        <f t="shared" ca="1" si="21"/>
        <v>0D56F1D6-F7CD-CFA4-133D-51999E30BF61</v>
      </c>
      <c r="L1396" s="37"/>
      <c r="M1396" s="37" t="s">
        <v>115</v>
      </c>
    </row>
    <row r="1397" spans="1:13" ht="15" customHeight="1" x14ac:dyDescent="0.3">
      <c r="A1397" s="3" t="s">
        <v>492</v>
      </c>
      <c r="B1397" s="4" t="s">
        <v>113</v>
      </c>
      <c r="C1397" s="9" t="s">
        <v>114</v>
      </c>
      <c r="D1397" s="4" t="s">
        <v>458</v>
      </c>
      <c r="E1397" s="4" t="s">
        <v>39</v>
      </c>
      <c r="F1397" s="34" t="s">
        <v>270</v>
      </c>
      <c r="G1397" s="35">
        <v>20</v>
      </c>
      <c r="H1397" s="3" t="s">
        <v>459</v>
      </c>
      <c r="I1397" s="36" t="s">
        <v>1</v>
      </c>
      <c r="J1397" s="36" t="s">
        <v>493</v>
      </c>
      <c r="K1397" s="36" t="str">
        <f t="shared" ca="1" si="21"/>
        <v>90A3868D-C65B-CF8C-993B-979ADD5CB0A0</v>
      </c>
      <c r="L1397" s="37"/>
      <c r="M1397" s="37" t="s">
        <v>115</v>
      </c>
    </row>
    <row r="1398" spans="1:13" ht="15" customHeight="1" x14ac:dyDescent="0.3">
      <c r="A1398" s="3" t="s">
        <v>492</v>
      </c>
      <c r="B1398" s="4" t="s">
        <v>113</v>
      </c>
      <c r="C1398" s="9" t="s">
        <v>114</v>
      </c>
      <c r="D1398" s="4" t="s">
        <v>458</v>
      </c>
      <c r="E1398" s="4" t="s">
        <v>39</v>
      </c>
      <c r="F1398" s="34" t="s">
        <v>272</v>
      </c>
      <c r="G1398" s="35">
        <v>20</v>
      </c>
      <c r="H1398" s="3" t="s">
        <v>459</v>
      </c>
      <c r="I1398" s="36" t="s">
        <v>1</v>
      </c>
      <c r="J1398" s="36" t="s">
        <v>493</v>
      </c>
      <c r="K1398" s="36" t="str">
        <f t="shared" ca="1" si="21"/>
        <v>919FE82B-46A3-ACA0-24D0-A37715B73E6D</v>
      </c>
      <c r="L1398" s="37"/>
      <c r="M1398" s="37" t="s">
        <v>115</v>
      </c>
    </row>
    <row r="1399" spans="1:13" ht="15" customHeight="1" x14ac:dyDescent="0.3">
      <c r="A1399" s="3" t="s">
        <v>492</v>
      </c>
      <c r="B1399" s="4" t="s">
        <v>113</v>
      </c>
      <c r="C1399" s="9" t="s">
        <v>114</v>
      </c>
      <c r="D1399" s="4" t="s">
        <v>458</v>
      </c>
      <c r="E1399" s="4" t="s">
        <v>39</v>
      </c>
      <c r="F1399" s="34" t="s">
        <v>274</v>
      </c>
      <c r="G1399" s="35">
        <v>20</v>
      </c>
      <c r="H1399" s="3" t="s">
        <v>459</v>
      </c>
      <c r="I1399" s="36" t="s">
        <v>1</v>
      </c>
      <c r="J1399" s="36" t="s">
        <v>493</v>
      </c>
      <c r="K1399" s="36" t="str">
        <f t="shared" ca="1" si="21"/>
        <v>7022AABD-135F-7306-F87A-E67BC5F1A266</v>
      </c>
      <c r="L1399" s="37"/>
      <c r="M1399" s="37" t="s">
        <v>115</v>
      </c>
    </row>
    <row r="1400" spans="1:13" ht="15" customHeight="1" x14ac:dyDescent="0.3">
      <c r="A1400" s="3" t="s">
        <v>492</v>
      </c>
      <c r="B1400" s="4" t="s">
        <v>113</v>
      </c>
      <c r="C1400" s="9" t="s">
        <v>114</v>
      </c>
      <c r="D1400" s="4" t="s">
        <v>458</v>
      </c>
      <c r="E1400" s="4" t="s">
        <v>39</v>
      </c>
      <c r="F1400" s="34" t="s">
        <v>276</v>
      </c>
      <c r="G1400" s="35">
        <v>20</v>
      </c>
      <c r="H1400" s="3" t="s">
        <v>459</v>
      </c>
      <c r="I1400" s="36" t="s">
        <v>1</v>
      </c>
      <c r="J1400" s="36" t="s">
        <v>493</v>
      </c>
      <c r="K1400" s="36" t="str">
        <f t="shared" ca="1" si="21"/>
        <v>C2D75E41-E271-7B1E-B1CD-DA5F9BBDC541</v>
      </c>
      <c r="L1400" s="37"/>
      <c r="M1400" s="37" t="s">
        <v>115</v>
      </c>
    </row>
    <row r="1401" spans="1:13" ht="15" customHeight="1" x14ac:dyDescent="0.3">
      <c r="A1401" s="3" t="s">
        <v>492</v>
      </c>
      <c r="B1401" s="4" t="s">
        <v>113</v>
      </c>
      <c r="C1401" s="9" t="s">
        <v>114</v>
      </c>
      <c r="D1401" s="4" t="s">
        <v>458</v>
      </c>
      <c r="E1401" s="4" t="s">
        <v>39</v>
      </c>
      <c r="F1401" s="34" t="s">
        <v>278</v>
      </c>
      <c r="G1401" s="35">
        <v>20</v>
      </c>
      <c r="H1401" s="3" t="s">
        <v>459</v>
      </c>
      <c r="I1401" s="36" t="s">
        <v>1</v>
      </c>
      <c r="J1401" s="36" t="s">
        <v>493</v>
      </c>
      <c r="K1401" s="36" t="str">
        <f t="shared" ca="1" si="21"/>
        <v>01AE7EFF-8950-D418-C83B-64D589E0426B</v>
      </c>
      <c r="L1401" s="37"/>
      <c r="M1401" s="37" t="s">
        <v>115</v>
      </c>
    </row>
    <row r="1402" spans="1:13" ht="15" customHeight="1" x14ac:dyDescent="0.3">
      <c r="A1402" s="3" t="s">
        <v>492</v>
      </c>
      <c r="B1402" s="4" t="s">
        <v>113</v>
      </c>
      <c r="C1402" s="9" t="s">
        <v>114</v>
      </c>
      <c r="D1402" s="4" t="s">
        <v>458</v>
      </c>
      <c r="E1402" s="4" t="s">
        <v>39</v>
      </c>
      <c r="F1402" s="34" t="s">
        <v>280</v>
      </c>
      <c r="G1402" s="35">
        <v>20</v>
      </c>
      <c r="H1402" s="3" t="s">
        <v>459</v>
      </c>
      <c r="I1402" s="36" t="s">
        <v>1</v>
      </c>
      <c r="J1402" s="36" t="s">
        <v>493</v>
      </c>
      <c r="K1402" s="36" t="str">
        <f t="shared" ca="1" si="21"/>
        <v>41D1D32D-8464-98AA-C1D2-76DA3F0DD65D</v>
      </c>
      <c r="L1402" s="37"/>
      <c r="M1402" s="37" t="s">
        <v>115</v>
      </c>
    </row>
    <row r="1403" spans="1:13" ht="15" customHeight="1" x14ac:dyDescent="0.3">
      <c r="A1403" s="3" t="s">
        <v>492</v>
      </c>
      <c r="B1403" s="4" t="s">
        <v>113</v>
      </c>
      <c r="C1403" s="9" t="s">
        <v>114</v>
      </c>
      <c r="D1403" s="4" t="s">
        <v>458</v>
      </c>
      <c r="E1403" s="4" t="s">
        <v>39</v>
      </c>
      <c r="F1403" s="34" t="s">
        <v>282</v>
      </c>
      <c r="G1403" s="35">
        <v>20</v>
      </c>
      <c r="H1403" s="3" t="s">
        <v>459</v>
      </c>
      <c r="I1403" s="36" t="s">
        <v>1</v>
      </c>
      <c r="J1403" s="36" t="s">
        <v>493</v>
      </c>
      <c r="K1403" s="36" t="str">
        <f t="shared" ca="1" si="21"/>
        <v>BA5F3741-FEC9-5BCD-9AD5-7D659A421D0F</v>
      </c>
      <c r="L1403" s="37"/>
      <c r="M1403" s="37" t="s">
        <v>115</v>
      </c>
    </row>
    <row r="1404" spans="1:13" ht="15" customHeight="1" x14ac:dyDescent="0.3">
      <c r="A1404" s="3" t="s">
        <v>492</v>
      </c>
      <c r="B1404" s="4" t="s">
        <v>113</v>
      </c>
      <c r="C1404" s="9" t="s">
        <v>114</v>
      </c>
      <c r="D1404" s="4" t="s">
        <v>458</v>
      </c>
      <c r="E1404" s="4" t="s">
        <v>39</v>
      </c>
      <c r="F1404" s="34" t="s">
        <v>284</v>
      </c>
      <c r="G1404" s="35">
        <v>20</v>
      </c>
      <c r="H1404" s="3" t="s">
        <v>459</v>
      </c>
      <c r="I1404" s="36" t="s">
        <v>1</v>
      </c>
      <c r="J1404" s="36" t="s">
        <v>493</v>
      </c>
      <c r="K1404" s="36" t="str">
        <f t="shared" ca="1" si="21"/>
        <v>01182E0E-A778-9112-A844-7CB8AE0060E4</v>
      </c>
      <c r="L1404" s="37"/>
      <c r="M1404" s="37" t="s">
        <v>115</v>
      </c>
    </row>
    <row r="1405" spans="1:13" ht="15" customHeight="1" x14ac:dyDescent="0.3">
      <c r="A1405" s="3" t="s">
        <v>492</v>
      </c>
      <c r="B1405" s="4" t="s">
        <v>113</v>
      </c>
      <c r="C1405" s="9" t="s">
        <v>114</v>
      </c>
      <c r="D1405" s="4" t="s">
        <v>458</v>
      </c>
      <c r="E1405" s="4" t="s">
        <v>39</v>
      </c>
      <c r="F1405" s="34" t="s">
        <v>286</v>
      </c>
      <c r="G1405" s="35">
        <v>20</v>
      </c>
      <c r="H1405" s="3" t="s">
        <v>459</v>
      </c>
      <c r="I1405" s="36" t="s">
        <v>1</v>
      </c>
      <c r="J1405" s="36" t="s">
        <v>493</v>
      </c>
      <c r="K1405" s="36" t="str">
        <f t="shared" ca="1" si="21"/>
        <v>0A84862B-0439-0C01-0BA0-A243D1065416</v>
      </c>
      <c r="L1405" s="37"/>
      <c r="M1405" s="37" t="s">
        <v>115</v>
      </c>
    </row>
    <row r="1406" spans="1:13" ht="15" customHeight="1" x14ac:dyDescent="0.3">
      <c r="A1406" s="3" t="s">
        <v>492</v>
      </c>
      <c r="B1406" s="4" t="s">
        <v>113</v>
      </c>
      <c r="C1406" s="9" t="s">
        <v>114</v>
      </c>
      <c r="D1406" s="4" t="s">
        <v>458</v>
      </c>
      <c r="E1406" s="4" t="s">
        <v>39</v>
      </c>
      <c r="F1406" s="34" t="s">
        <v>288</v>
      </c>
      <c r="G1406" s="35">
        <v>20</v>
      </c>
      <c r="H1406" s="3" t="s">
        <v>459</v>
      </c>
      <c r="I1406" s="36" t="s">
        <v>1</v>
      </c>
      <c r="J1406" s="36" t="s">
        <v>493</v>
      </c>
      <c r="K1406" s="36" t="str">
        <f t="shared" ca="1" si="21"/>
        <v>CCF44334-4B30-7DC6-E117-7F4992C3C19F</v>
      </c>
      <c r="L1406" s="37"/>
      <c r="M1406" s="37" t="s">
        <v>115</v>
      </c>
    </row>
    <row r="1407" spans="1:13" ht="15" customHeight="1" x14ac:dyDescent="0.3">
      <c r="A1407" s="3" t="s">
        <v>492</v>
      </c>
      <c r="B1407" s="4" t="s">
        <v>113</v>
      </c>
      <c r="C1407" s="9" t="s">
        <v>114</v>
      </c>
      <c r="D1407" s="4" t="s">
        <v>458</v>
      </c>
      <c r="E1407" s="4" t="s">
        <v>39</v>
      </c>
      <c r="F1407" s="34" t="s">
        <v>290</v>
      </c>
      <c r="G1407" s="35">
        <v>20</v>
      </c>
      <c r="H1407" s="3" t="s">
        <v>459</v>
      </c>
      <c r="I1407" s="36" t="s">
        <v>1</v>
      </c>
      <c r="J1407" s="36" t="s">
        <v>493</v>
      </c>
      <c r="K1407" s="36" t="str">
        <f t="shared" ca="1" si="21"/>
        <v>E39FB631-E28B-EBA4-74CD-6DD3F6EEFB65</v>
      </c>
      <c r="L1407" s="37"/>
      <c r="M1407" s="37" t="s">
        <v>115</v>
      </c>
    </row>
    <row r="1408" spans="1:13" ht="15" customHeight="1" x14ac:dyDescent="0.3">
      <c r="A1408" s="3" t="s">
        <v>492</v>
      </c>
      <c r="B1408" s="4" t="s">
        <v>113</v>
      </c>
      <c r="C1408" s="9" t="s">
        <v>114</v>
      </c>
      <c r="D1408" s="4" t="s">
        <v>458</v>
      </c>
      <c r="E1408" s="4" t="s">
        <v>39</v>
      </c>
      <c r="F1408" s="34" t="s">
        <v>292</v>
      </c>
      <c r="G1408" s="35">
        <v>20</v>
      </c>
      <c r="H1408" s="3" t="s">
        <v>459</v>
      </c>
      <c r="I1408" s="36" t="s">
        <v>1</v>
      </c>
      <c r="J1408" s="36" t="s">
        <v>493</v>
      </c>
      <c r="K1408" s="36" t="str">
        <f t="shared" ca="1" si="21"/>
        <v>E42B2041-C156-9350-CB0A-ED49C5C19FE8</v>
      </c>
      <c r="L1408" s="37"/>
      <c r="M1408" s="37" t="s">
        <v>115</v>
      </c>
    </row>
    <row r="1409" spans="1:13" ht="15" customHeight="1" x14ac:dyDescent="0.3">
      <c r="A1409" s="3" t="s">
        <v>492</v>
      </c>
      <c r="B1409" s="4" t="s">
        <v>113</v>
      </c>
      <c r="C1409" s="9" t="s">
        <v>114</v>
      </c>
      <c r="D1409" s="4" t="s">
        <v>458</v>
      </c>
      <c r="E1409" s="4" t="s">
        <v>39</v>
      </c>
      <c r="F1409" s="34" t="s">
        <v>294</v>
      </c>
      <c r="G1409" s="35">
        <v>20</v>
      </c>
      <c r="H1409" s="3" t="s">
        <v>459</v>
      </c>
      <c r="I1409" s="36" t="s">
        <v>1</v>
      </c>
      <c r="J1409" s="36" t="s">
        <v>493</v>
      </c>
      <c r="K1409" s="36" t="str">
        <f t="shared" ca="1" si="21"/>
        <v>F97A6A31-D913-A7D5-0340-6F4B529A2ECE</v>
      </c>
      <c r="L1409" s="37"/>
      <c r="M1409" s="37" t="s">
        <v>115</v>
      </c>
    </row>
    <row r="1410" spans="1:13" ht="15" customHeight="1" x14ac:dyDescent="0.3">
      <c r="A1410" s="3" t="s">
        <v>492</v>
      </c>
      <c r="B1410" s="4" t="s">
        <v>113</v>
      </c>
      <c r="C1410" s="9" t="s">
        <v>114</v>
      </c>
      <c r="D1410" s="4" t="s">
        <v>458</v>
      </c>
      <c r="E1410" s="4" t="s">
        <v>39</v>
      </c>
      <c r="F1410" s="34" t="s">
        <v>296</v>
      </c>
      <c r="G1410" s="35">
        <v>20</v>
      </c>
      <c r="H1410" s="3" t="s">
        <v>459</v>
      </c>
      <c r="I1410" s="36" t="s">
        <v>1</v>
      </c>
      <c r="J1410" s="36" t="s">
        <v>493</v>
      </c>
      <c r="K1410" s="36" t="str">
        <f t="shared" ref="K1410:K1473" ca="1" si="22">_GuidQuasiHexGenerator</f>
        <v>EC428108-8926-D54D-45C5-F11C912FC933</v>
      </c>
      <c r="L1410" s="37"/>
      <c r="M1410" s="37" t="s">
        <v>115</v>
      </c>
    </row>
    <row r="1411" spans="1:13" ht="15" customHeight="1" x14ac:dyDescent="0.3">
      <c r="A1411" s="3" t="s">
        <v>492</v>
      </c>
      <c r="B1411" s="4" t="s">
        <v>113</v>
      </c>
      <c r="C1411" s="9" t="s">
        <v>114</v>
      </c>
      <c r="D1411" s="4" t="s">
        <v>458</v>
      </c>
      <c r="E1411" s="4" t="s">
        <v>39</v>
      </c>
      <c r="F1411" s="34" t="s">
        <v>298</v>
      </c>
      <c r="G1411" s="35">
        <v>20</v>
      </c>
      <c r="H1411" s="3" t="s">
        <v>459</v>
      </c>
      <c r="I1411" s="36" t="s">
        <v>1</v>
      </c>
      <c r="J1411" s="36" t="s">
        <v>493</v>
      </c>
      <c r="K1411" s="36" t="str">
        <f t="shared" ca="1" si="22"/>
        <v>2C53A8F3-DB3A-105E-9B51-BA0ECB91E60F</v>
      </c>
      <c r="L1411" s="37"/>
      <c r="M1411" s="37" t="s">
        <v>115</v>
      </c>
    </row>
    <row r="1412" spans="1:13" ht="15" customHeight="1" x14ac:dyDescent="0.3">
      <c r="A1412" s="3" t="s">
        <v>492</v>
      </c>
      <c r="B1412" s="4" t="s">
        <v>113</v>
      </c>
      <c r="C1412" s="9" t="s">
        <v>114</v>
      </c>
      <c r="D1412" s="4" t="s">
        <v>458</v>
      </c>
      <c r="E1412" s="4" t="s">
        <v>39</v>
      </c>
      <c r="F1412" s="34" t="s">
        <v>300</v>
      </c>
      <c r="G1412" s="35">
        <v>20</v>
      </c>
      <c r="H1412" s="3" t="s">
        <v>459</v>
      </c>
      <c r="I1412" s="36" t="s">
        <v>1</v>
      </c>
      <c r="J1412" s="36" t="s">
        <v>493</v>
      </c>
      <c r="K1412" s="36" t="str">
        <f t="shared" ca="1" si="22"/>
        <v>90CFD3CA-6AF9-90B1-3989-ACE0A82E76E0</v>
      </c>
      <c r="L1412" s="37"/>
      <c r="M1412" s="37" t="s">
        <v>115</v>
      </c>
    </row>
    <row r="1413" spans="1:13" ht="15" customHeight="1" x14ac:dyDescent="0.3">
      <c r="A1413" s="3" t="s">
        <v>492</v>
      </c>
      <c r="B1413" s="4" t="s">
        <v>113</v>
      </c>
      <c r="C1413" s="9" t="s">
        <v>114</v>
      </c>
      <c r="D1413" s="4" t="s">
        <v>458</v>
      </c>
      <c r="E1413" s="4" t="s">
        <v>39</v>
      </c>
      <c r="F1413" s="34" t="s">
        <v>302</v>
      </c>
      <c r="G1413" s="35">
        <v>20</v>
      </c>
      <c r="H1413" s="3" t="s">
        <v>459</v>
      </c>
      <c r="I1413" s="36" t="s">
        <v>1</v>
      </c>
      <c r="J1413" s="36" t="s">
        <v>493</v>
      </c>
      <c r="K1413" s="36" t="str">
        <f t="shared" ca="1" si="22"/>
        <v>99F50188-51ED-4B1F-97AA-6CDC27A568F6</v>
      </c>
      <c r="L1413" s="37"/>
      <c r="M1413" s="37" t="s">
        <v>115</v>
      </c>
    </row>
    <row r="1414" spans="1:13" ht="15" customHeight="1" x14ac:dyDescent="0.3">
      <c r="A1414" s="3" t="s">
        <v>492</v>
      </c>
      <c r="B1414" s="4" t="s">
        <v>113</v>
      </c>
      <c r="C1414" s="9" t="s">
        <v>114</v>
      </c>
      <c r="D1414" s="4" t="s">
        <v>458</v>
      </c>
      <c r="E1414" s="4" t="s">
        <v>39</v>
      </c>
      <c r="F1414" s="34" t="s">
        <v>304</v>
      </c>
      <c r="G1414" s="35">
        <v>20</v>
      </c>
      <c r="H1414" s="3" t="s">
        <v>459</v>
      </c>
      <c r="I1414" s="36" t="s">
        <v>1</v>
      </c>
      <c r="J1414" s="36" t="s">
        <v>493</v>
      </c>
      <c r="K1414" s="36" t="str">
        <f t="shared" ca="1" si="22"/>
        <v>96BEA6D1-925A-BACE-C770-CFE4A2FADB29</v>
      </c>
      <c r="L1414" s="37"/>
      <c r="M1414" s="37" t="s">
        <v>115</v>
      </c>
    </row>
    <row r="1415" spans="1:13" ht="15" customHeight="1" x14ac:dyDescent="0.3">
      <c r="A1415" s="3" t="s">
        <v>492</v>
      </c>
      <c r="B1415" s="4" t="s">
        <v>113</v>
      </c>
      <c r="C1415" s="9" t="s">
        <v>114</v>
      </c>
      <c r="D1415" s="4" t="s">
        <v>458</v>
      </c>
      <c r="E1415" s="4" t="s">
        <v>39</v>
      </c>
      <c r="F1415" s="34" t="s">
        <v>306</v>
      </c>
      <c r="G1415" s="35">
        <v>20</v>
      </c>
      <c r="H1415" s="3" t="s">
        <v>459</v>
      </c>
      <c r="I1415" s="36" t="s">
        <v>1</v>
      </c>
      <c r="J1415" s="36" t="s">
        <v>493</v>
      </c>
      <c r="K1415" s="36" t="str">
        <f t="shared" ca="1" si="22"/>
        <v>B8C87F4C-796B-920D-5D8E-B9AB21A3E91F</v>
      </c>
      <c r="L1415" s="37"/>
      <c r="M1415" s="37" t="s">
        <v>115</v>
      </c>
    </row>
    <row r="1416" spans="1:13" ht="15" customHeight="1" x14ac:dyDescent="0.3">
      <c r="A1416" s="3" t="s">
        <v>492</v>
      </c>
      <c r="B1416" s="4" t="s">
        <v>113</v>
      </c>
      <c r="C1416" s="9" t="s">
        <v>114</v>
      </c>
      <c r="D1416" s="4" t="s">
        <v>458</v>
      </c>
      <c r="E1416" s="4" t="s">
        <v>39</v>
      </c>
      <c r="F1416" s="34" t="s">
        <v>308</v>
      </c>
      <c r="G1416" s="35">
        <v>20</v>
      </c>
      <c r="H1416" s="3" t="s">
        <v>459</v>
      </c>
      <c r="I1416" s="36" t="s">
        <v>1</v>
      </c>
      <c r="J1416" s="36" t="s">
        <v>493</v>
      </c>
      <c r="K1416" s="36" t="str">
        <f t="shared" ca="1" si="22"/>
        <v>A5EF5843-71FD-6B99-C5CE-F768BCE65838</v>
      </c>
      <c r="L1416" s="37"/>
      <c r="M1416" s="37" t="s">
        <v>115</v>
      </c>
    </row>
    <row r="1417" spans="1:13" ht="15" customHeight="1" x14ac:dyDescent="0.3">
      <c r="A1417" s="3" t="s">
        <v>492</v>
      </c>
      <c r="B1417" s="4" t="s">
        <v>113</v>
      </c>
      <c r="C1417" s="9" t="s">
        <v>114</v>
      </c>
      <c r="D1417" s="4" t="s">
        <v>458</v>
      </c>
      <c r="E1417" s="4" t="s">
        <v>39</v>
      </c>
      <c r="F1417" s="34" t="s">
        <v>310</v>
      </c>
      <c r="G1417" s="35">
        <v>20</v>
      </c>
      <c r="H1417" s="3" t="s">
        <v>459</v>
      </c>
      <c r="I1417" s="36" t="s">
        <v>1</v>
      </c>
      <c r="J1417" s="36" t="s">
        <v>493</v>
      </c>
      <c r="K1417" s="36" t="str">
        <f t="shared" ca="1" si="22"/>
        <v>EC542514-E033-C1EB-FD5B-0E15881A184F</v>
      </c>
      <c r="L1417" s="37"/>
      <c r="M1417" s="37" t="s">
        <v>115</v>
      </c>
    </row>
    <row r="1418" spans="1:13" ht="15" customHeight="1" x14ac:dyDescent="0.3">
      <c r="A1418" s="3" t="s">
        <v>492</v>
      </c>
      <c r="B1418" s="4" t="s">
        <v>113</v>
      </c>
      <c r="C1418" s="9" t="s">
        <v>114</v>
      </c>
      <c r="D1418" s="4" t="s">
        <v>458</v>
      </c>
      <c r="E1418" s="4" t="s">
        <v>39</v>
      </c>
      <c r="F1418" s="34" t="s">
        <v>312</v>
      </c>
      <c r="G1418" s="35">
        <v>20</v>
      </c>
      <c r="H1418" s="3" t="s">
        <v>459</v>
      </c>
      <c r="I1418" s="36" t="s">
        <v>1</v>
      </c>
      <c r="J1418" s="36" t="s">
        <v>493</v>
      </c>
      <c r="K1418" s="36" t="str">
        <f t="shared" ca="1" si="22"/>
        <v>03EFED72-4FCC-EFF1-4317-D295F6C64EC3</v>
      </c>
      <c r="L1418" s="37"/>
      <c r="M1418" s="37" t="s">
        <v>115</v>
      </c>
    </row>
    <row r="1419" spans="1:13" ht="15" customHeight="1" x14ac:dyDescent="0.3">
      <c r="A1419" s="3" t="s">
        <v>492</v>
      </c>
      <c r="B1419" s="4" t="s">
        <v>113</v>
      </c>
      <c r="C1419" s="9" t="s">
        <v>114</v>
      </c>
      <c r="D1419" s="4" t="s">
        <v>458</v>
      </c>
      <c r="E1419" s="4" t="s">
        <v>39</v>
      </c>
      <c r="F1419" s="34" t="s">
        <v>314</v>
      </c>
      <c r="G1419" s="35">
        <v>20</v>
      </c>
      <c r="H1419" s="3" t="s">
        <v>459</v>
      </c>
      <c r="I1419" s="36" t="s">
        <v>1</v>
      </c>
      <c r="J1419" s="36" t="s">
        <v>493</v>
      </c>
      <c r="K1419" s="36" t="str">
        <f t="shared" ca="1" si="22"/>
        <v>344BB8BC-FA49-5275-D658-700B54AE90FC</v>
      </c>
      <c r="L1419" s="37"/>
      <c r="M1419" s="37" t="s">
        <v>115</v>
      </c>
    </row>
    <row r="1420" spans="1:13" ht="15" customHeight="1" x14ac:dyDescent="0.3">
      <c r="A1420" s="3" t="s">
        <v>492</v>
      </c>
      <c r="B1420" s="4" t="s">
        <v>113</v>
      </c>
      <c r="C1420" s="9" t="s">
        <v>114</v>
      </c>
      <c r="D1420" s="4" t="s">
        <v>458</v>
      </c>
      <c r="E1420" s="4" t="s">
        <v>39</v>
      </c>
      <c r="F1420" s="34" t="s">
        <v>316</v>
      </c>
      <c r="G1420" s="35">
        <v>20</v>
      </c>
      <c r="H1420" s="3" t="s">
        <v>459</v>
      </c>
      <c r="I1420" s="36" t="s">
        <v>1</v>
      </c>
      <c r="J1420" s="36" t="s">
        <v>493</v>
      </c>
      <c r="K1420" s="36" t="str">
        <f t="shared" ca="1" si="22"/>
        <v>585B97A7-7759-3AD1-6080-21E5B25F3DBD</v>
      </c>
      <c r="L1420" s="37"/>
      <c r="M1420" s="37" t="s">
        <v>115</v>
      </c>
    </row>
    <row r="1421" spans="1:13" ht="15" customHeight="1" x14ac:dyDescent="0.3">
      <c r="A1421" s="3" t="s">
        <v>492</v>
      </c>
      <c r="B1421" s="4" t="s">
        <v>113</v>
      </c>
      <c r="C1421" s="9" t="s">
        <v>114</v>
      </c>
      <c r="D1421" s="4" t="s">
        <v>458</v>
      </c>
      <c r="E1421" s="4" t="s">
        <v>39</v>
      </c>
      <c r="F1421" s="34" t="s">
        <v>318</v>
      </c>
      <c r="G1421" s="35">
        <v>20</v>
      </c>
      <c r="H1421" s="3" t="s">
        <v>459</v>
      </c>
      <c r="I1421" s="36" t="s">
        <v>1</v>
      </c>
      <c r="J1421" s="36" t="s">
        <v>493</v>
      </c>
      <c r="K1421" s="36" t="str">
        <f t="shared" ca="1" si="22"/>
        <v>1C229321-DF17-FF9A-F7F7-A20FED0CBC09</v>
      </c>
      <c r="L1421" s="37"/>
      <c r="M1421" s="37" t="s">
        <v>115</v>
      </c>
    </row>
    <row r="1422" spans="1:13" ht="15" customHeight="1" x14ac:dyDescent="0.3">
      <c r="A1422" s="3" t="s">
        <v>492</v>
      </c>
      <c r="B1422" s="4" t="s">
        <v>113</v>
      </c>
      <c r="C1422" s="9" t="s">
        <v>114</v>
      </c>
      <c r="D1422" s="4" t="s">
        <v>458</v>
      </c>
      <c r="E1422" s="4" t="s">
        <v>39</v>
      </c>
      <c r="F1422" s="34" t="s">
        <v>320</v>
      </c>
      <c r="G1422" s="35">
        <v>20</v>
      </c>
      <c r="H1422" s="3" t="s">
        <v>459</v>
      </c>
      <c r="I1422" s="36" t="s">
        <v>1</v>
      </c>
      <c r="J1422" s="36" t="s">
        <v>493</v>
      </c>
      <c r="K1422" s="36" t="str">
        <f t="shared" ca="1" si="22"/>
        <v>BB217699-A740-524B-0898-17DC5372C89D</v>
      </c>
      <c r="L1422" s="37"/>
      <c r="M1422" s="37" t="s">
        <v>115</v>
      </c>
    </row>
    <row r="1423" spans="1:13" ht="15" customHeight="1" x14ac:dyDescent="0.3">
      <c r="A1423" s="3" t="s">
        <v>492</v>
      </c>
      <c r="B1423" s="4" t="s">
        <v>113</v>
      </c>
      <c r="C1423" s="9" t="s">
        <v>114</v>
      </c>
      <c r="D1423" s="4" t="s">
        <v>458</v>
      </c>
      <c r="E1423" s="4" t="s">
        <v>39</v>
      </c>
      <c r="F1423" s="34" t="s">
        <v>322</v>
      </c>
      <c r="G1423" s="35">
        <v>20</v>
      </c>
      <c r="H1423" s="3" t="s">
        <v>459</v>
      </c>
      <c r="I1423" s="36" t="s">
        <v>1</v>
      </c>
      <c r="J1423" s="36" t="s">
        <v>493</v>
      </c>
      <c r="K1423" s="36" t="str">
        <f t="shared" ca="1" si="22"/>
        <v>4F268C29-B208-B0D1-707F-6492D63C4729</v>
      </c>
      <c r="L1423" s="37"/>
      <c r="M1423" s="37" t="s">
        <v>115</v>
      </c>
    </row>
    <row r="1424" spans="1:13" ht="15" customHeight="1" x14ac:dyDescent="0.3">
      <c r="A1424" s="3" t="s">
        <v>492</v>
      </c>
      <c r="B1424" s="4" t="s">
        <v>113</v>
      </c>
      <c r="C1424" s="9" t="s">
        <v>114</v>
      </c>
      <c r="D1424" s="4" t="s">
        <v>458</v>
      </c>
      <c r="E1424" s="4" t="s">
        <v>39</v>
      </c>
      <c r="F1424" s="34" t="s">
        <v>324</v>
      </c>
      <c r="G1424" s="35">
        <v>20</v>
      </c>
      <c r="H1424" s="3" t="s">
        <v>459</v>
      </c>
      <c r="I1424" s="36" t="s">
        <v>1</v>
      </c>
      <c r="J1424" s="36" t="s">
        <v>493</v>
      </c>
      <c r="K1424" s="36" t="str">
        <f t="shared" ca="1" si="22"/>
        <v>A7225329-61E2-D34F-85EC-24B14D34D20F</v>
      </c>
      <c r="L1424" s="37"/>
      <c r="M1424" s="37" t="s">
        <v>115</v>
      </c>
    </row>
    <row r="1425" spans="1:13" ht="15" customHeight="1" x14ac:dyDescent="0.3">
      <c r="A1425" s="3" t="s">
        <v>492</v>
      </c>
      <c r="B1425" s="4" t="s">
        <v>113</v>
      </c>
      <c r="C1425" s="9" t="s">
        <v>114</v>
      </c>
      <c r="D1425" s="4" t="s">
        <v>458</v>
      </c>
      <c r="E1425" s="4" t="s">
        <v>39</v>
      </c>
      <c r="F1425" s="34" t="s">
        <v>326</v>
      </c>
      <c r="G1425" s="35">
        <v>20</v>
      </c>
      <c r="H1425" s="3" t="s">
        <v>459</v>
      </c>
      <c r="I1425" s="36" t="s">
        <v>1</v>
      </c>
      <c r="J1425" s="36" t="s">
        <v>493</v>
      </c>
      <c r="K1425" s="36" t="str">
        <f t="shared" ca="1" si="22"/>
        <v>381F35DF-28F5-1D5C-B290-5B4FBA2E6F23</v>
      </c>
      <c r="L1425" s="37"/>
      <c r="M1425" s="37" t="s">
        <v>115</v>
      </c>
    </row>
    <row r="1426" spans="1:13" ht="15" customHeight="1" x14ac:dyDescent="0.3">
      <c r="A1426" s="3" t="s">
        <v>492</v>
      </c>
      <c r="B1426" s="4" t="s">
        <v>113</v>
      </c>
      <c r="C1426" s="9" t="s">
        <v>114</v>
      </c>
      <c r="D1426" s="4" t="s">
        <v>458</v>
      </c>
      <c r="E1426" s="4" t="s">
        <v>39</v>
      </c>
      <c r="F1426" s="34" t="s">
        <v>328</v>
      </c>
      <c r="G1426" s="35">
        <v>20</v>
      </c>
      <c r="H1426" s="3" t="s">
        <v>459</v>
      </c>
      <c r="I1426" s="36" t="s">
        <v>1</v>
      </c>
      <c r="J1426" s="36" t="s">
        <v>493</v>
      </c>
      <c r="K1426" s="36" t="str">
        <f t="shared" ca="1" si="22"/>
        <v>8EB19C30-FE73-A899-504A-CCEEBE28C18D</v>
      </c>
      <c r="L1426" s="37"/>
      <c r="M1426" s="37" t="s">
        <v>115</v>
      </c>
    </row>
    <row r="1427" spans="1:13" ht="15" customHeight="1" x14ac:dyDescent="0.3">
      <c r="A1427" s="3" t="s">
        <v>492</v>
      </c>
      <c r="B1427" s="4" t="s">
        <v>113</v>
      </c>
      <c r="C1427" s="9" t="s">
        <v>114</v>
      </c>
      <c r="D1427" s="4" t="s">
        <v>458</v>
      </c>
      <c r="E1427" s="4" t="s">
        <v>39</v>
      </c>
      <c r="F1427" s="34" t="s">
        <v>330</v>
      </c>
      <c r="G1427" s="35">
        <v>20</v>
      </c>
      <c r="H1427" s="3" t="s">
        <v>459</v>
      </c>
      <c r="I1427" s="36" t="s">
        <v>1</v>
      </c>
      <c r="J1427" s="36" t="s">
        <v>493</v>
      </c>
      <c r="K1427" s="36" t="str">
        <f t="shared" ca="1" si="22"/>
        <v>2688B81C-26FC-EB2B-CC79-A3511A69D603</v>
      </c>
      <c r="L1427" s="37"/>
      <c r="M1427" s="37" t="s">
        <v>115</v>
      </c>
    </row>
    <row r="1428" spans="1:13" ht="15" customHeight="1" x14ac:dyDescent="0.3">
      <c r="A1428" s="3" t="s">
        <v>492</v>
      </c>
      <c r="B1428" s="4" t="s">
        <v>113</v>
      </c>
      <c r="C1428" s="9" t="s">
        <v>114</v>
      </c>
      <c r="D1428" s="4" t="s">
        <v>458</v>
      </c>
      <c r="E1428" s="4" t="s">
        <v>39</v>
      </c>
      <c r="F1428" s="34" t="s">
        <v>332</v>
      </c>
      <c r="G1428" s="35">
        <v>20</v>
      </c>
      <c r="H1428" s="3" t="s">
        <v>459</v>
      </c>
      <c r="I1428" s="36" t="s">
        <v>1</v>
      </c>
      <c r="J1428" s="36" t="s">
        <v>493</v>
      </c>
      <c r="K1428" s="36" t="str">
        <f t="shared" ca="1" si="22"/>
        <v>AB62D6C0-BCDC-1A32-F566-E590DFA65D63</v>
      </c>
      <c r="L1428" s="37"/>
      <c r="M1428" s="37" t="s">
        <v>115</v>
      </c>
    </row>
    <row r="1429" spans="1:13" ht="15" customHeight="1" x14ac:dyDescent="0.3">
      <c r="A1429" s="3" t="s">
        <v>492</v>
      </c>
      <c r="B1429" s="4" t="s">
        <v>113</v>
      </c>
      <c r="C1429" s="9" t="s">
        <v>114</v>
      </c>
      <c r="D1429" s="4" t="s">
        <v>458</v>
      </c>
      <c r="E1429" s="4" t="s">
        <v>39</v>
      </c>
      <c r="F1429" s="34" t="s">
        <v>334</v>
      </c>
      <c r="G1429" s="35">
        <v>20</v>
      </c>
      <c r="H1429" s="3" t="s">
        <v>459</v>
      </c>
      <c r="I1429" s="36" t="s">
        <v>1</v>
      </c>
      <c r="J1429" s="36" t="s">
        <v>493</v>
      </c>
      <c r="K1429" s="36" t="str">
        <f t="shared" ca="1" si="22"/>
        <v>8B9B3DFB-A6A7-53DC-6501-3E4BEA422D88</v>
      </c>
      <c r="L1429" s="37"/>
      <c r="M1429" s="37" t="s">
        <v>115</v>
      </c>
    </row>
    <row r="1430" spans="1:13" ht="15" customHeight="1" x14ac:dyDescent="0.3">
      <c r="A1430" s="3" t="s">
        <v>492</v>
      </c>
      <c r="B1430" s="4" t="s">
        <v>113</v>
      </c>
      <c r="C1430" s="9" t="s">
        <v>114</v>
      </c>
      <c r="D1430" s="4" t="s">
        <v>458</v>
      </c>
      <c r="E1430" s="4" t="s">
        <v>39</v>
      </c>
      <c r="F1430" s="34" t="s">
        <v>336</v>
      </c>
      <c r="G1430" s="35">
        <v>20</v>
      </c>
      <c r="H1430" s="3" t="s">
        <v>459</v>
      </c>
      <c r="I1430" s="36" t="s">
        <v>1</v>
      </c>
      <c r="J1430" s="36" t="s">
        <v>493</v>
      </c>
      <c r="K1430" s="36" t="str">
        <f t="shared" ca="1" si="22"/>
        <v>DC1A926E-512D-C716-FAD9-79992076F492</v>
      </c>
      <c r="L1430" s="37"/>
      <c r="M1430" s="37" t="s">
        <v>115</v>
      </c>
    </row>
    <row r="1431" spans="1:13" ht="15" customHeight="1" x14ac:dyDescent="0.3">
      <c r="A1431" s="3" t="s">
        <v>492</v>
      </c>
      <c r="B1431" s="4" t="s">
        <v>113</v>
      </c>
      <c r="C1431" s="9" t="s">
        <v>114</v>
      </c>
      <c r="D1431" s="4" t="s">
        <v>458</v>
      </c>
      <c r="E1431" s="4" t="s">
        <v>39</v>
      </c>
      <c r="F1431" s="34" t="s">
        <v>338</v>
      </c>
      <c r="G1431" s="35">
        <v>20</v>
      </c>
      <c r="H1431" s="3" t="s">
        <v>459</v>
      </c>
      <c r="I1431" s="36" t="s">
        <v>1</v>
      </c>
      <c r="J1431" s="36" t="s">
        <v>493</v>
      </c>
      <c r="K1431" s="36" t="str">
        <f t="shared" ca="1" si="22"/>
        <v>119B09A4-D964-8237-9A54-6726E60A14F1</v>
      </c>
      <c r="L1431" s="37"/>
      <c r="M1431" s="37" t="s">
        <v>115</v>
      </c>
    </row>
    <row r="1432" spans="1:13" ht="15" customHeight="1" x14ac:dyDescent="0.3">
      <c r="A1432" s="3" t="s">
        <v>492</v>
      </c>
      <c r="B1432" s="4" t="s">
        <v>113</v>
      </c>
      <c r="C1432" s="9" t="s">
        <v>114</v>
      </c>
      <c r="D1432" s="4" t="s">
        <v>458</v>
      </c>
      <c r="E1432" s="4" t="s">
        <v>39</v>
      </c>
      <c r="F1432" s="34" t="s">
        <v>340</v>
      </c>
      <c r="G1432" s="35">
        <v>20</v>
      </c>
      <c r="H1432" s="3" t="s">
        <v>459</v>
      </c>
      <c r="I1432" s="36" t="s">
        <v>1</v>
      </c>
      <c r="J1432" s="36" t="s">
        <v>493</v>
      </c>
      <c r="K1432" s="36" t="str">
        <f t="shared" ca="1" si="22"/>
        <v>97FAFBC1-F39B-5A1A-B7FE-5532D4DEE58B</v>
      </c>
      <c r="L1432" s="37"/>
      <c r="M1432" s="37" t="s">
        <v>115</v>
      </c>
    </row>
    <row r="1433" spans="1:13" ht="15" customHeight="1" x14ac:dyDescent="0.3">
      <c r="A1433" s="3" t="s">
        <v>492</v>
      </c>
      <c r="B1433" s="4" t="s">
        <v>113</v>
      </c>
      <c r="C1433" s="9" t="s">
        <v>114</v>
      </c>
      <c r="D1433" s="4" t="s">
        <v>458</v>
      </c>
      <c r="E1433" s="4" t="s">
        <v>39</v>
      </c>
      <c r="F1433" s="34" t="s">
        <v>342</v>
      </c>
      <c r="G1433" s="35">
        <v>20</v>
      </c>
      <c r="H1433" s="3" t="s">
        <v>459</v>
      </c>
      <c r="I1433" s="36" t="s">
        <v>1</v>
      </c>
      <c r="J1433" s="36" t="s">
        <v>493</v>
      </c>
      <c r="K1433" s="36" t="str">
        <f t="shared" ca="1" si="22"/>
        <v>C3CA9BE5-6E3E-B1FB-C867-B2380EEBA0C0</v>
      </c>
      <c r="L1433" s="37"/>
      <c r="M1433" s="37" t="s">
        <v>115</v>
      </c>
    </row>
    <row r="1434" spans="1:13" ht="15" customHeight="1" x14ac:dyDescent="0.3">
      <c r="A1434" s="3" t="s">
        <v>492</v>
      </c>
      <c r="B1434" s="4" t="s">
        <v>113</v>
      </c>
      <c r="C1434" s="9" t="s">
        <v>114</v>
      </c>
      <c r="D1434" s="4" t="s">
        <v>458</v>
      </c>
      <c r="E1434" s="4" t="s">
        <v>39</v>
      </c>
      <c r="F1434" s="34" t="s">
        <v>344</v>
      </c>
      <c r="G1434" s="35">
        <v>20</v>
      </c>
      <c r="H1434" s="3" t="s">
        <v>459</v>
      </c>
      <c r="I1434" s="36" t="s">
        <v>1</v>
      </c>
      <c r="J1434" s="36" t="s">
        <v>493</v>
      </c>
      <c r="K1434" s="36" t="str">
        <f t="shared" ca="1" si="22"/>
        <v>9357FC72-BD3C-D1CF-D62A-F2CD06522669</v>
      </c>
      <c r="L1434" s="37"/>
      <c r="M1434" s="37" t="s">
        <v>115</v>
      </c>
    </row>
    <row r="1435" spans="1:13" ht="15" customHeight="1" x14ac:dyDescent="0.3">
      <c r="A1435" s="3" t="s">
        <v>492</v>
      </c>
      <c r="B1435" s="4" t="s">
        <v>113</v>
      </c>
      <c r="C1435" s="9" t="s">
        <v>114</v>
      </c>
      <c r="D1435" s="4" t="s">
        <v>458</v>
      </c>
      <c r="E1435" s="4" t="s">
        <v>39</v>
      </c>
      <c r="F1435" s="34" t="s">
        <v>346</v>
      </c>
      <c r="G1435" s="35">
        <v>20</v>
      </c>
      <c r="H1435" s="3" t="s">
        <v>459</v>
      </c>
      <c r="I1435" s="36" t="s">
        <v>1</v>
      </c>
      <c r="J1435" s="36" t="s">
        <v>493</v>
      </c>
      <c r="K1435" s="36" t="str">
        <f t="shared" ca="1" si="22"/>
        <v>F143818B-B8FE-FC77-1C28-5AD9163EE334</v>
      </c>
      <c r="L1435" s="37"/>
      <c r="M1435" s="37" t="s">
        <v>115</v>
      </c>
    </row>
    <row r="1436" spans="1:13" ht="15" customHeight="1" x14ac:dyDescent="0.3">
      <c r="A1436" s="3" t="s">
        <v>492</v>
      </c>
      <c r="B1436" s="4" t="s">
        <v>113</v>
      </c>
      <c r="C1436" s="9" t="s">
        <v>114</v>
      </c>
      <c r="D1436" s="4" t="s">
        <v>458</v>
      </c>
      <c r="E1436" s="4" t="s">
        <v>39</v>
      </c>
      <c r="F1436" s="34" t="s">
        <v>348</v>
      </c>
      <c r="G1436" s="35">
        <v>20</v>
      </c>
      <c r="H1436" s="3" t="s">
        <v>459</v>
      </c>
      <c r="I1436" s="36" t="s">
        <v>1</v>
      </c>
      <c r="J1436" s="36" t="s">
        <v>493</v>
      </c>
      <c r="K1436" s="36" t="str">
        <f t="shared" ca="1" si="22"/>
        <v>DF67BCDB-AD87-E89B-0DD5-AD62F492213F</v>
      </c>
      <c r="L1436" s="37"/>
      <c r="M1436" s="37" t="s">
        <v>115</v>
      </c>
    </row>
    <row r="1437" spans="1:13" ht="15" customHeight="1" x14ac:dyDescent="0.3">
      <c r="A1437" s="3" t="s">
        <v>492</v>
      </c>
      <c r="B1437" s="4" t="s">
        <v>113</v>
      </c>
      <c r="C1437" s="9" t="s">
        <v>114</v>
      </c>
      <c r="D1437" s="4" t="s">
        <v>458</v>
      </c>
      <c r="E1437" s="4" t="s">
        <v>39</v>
      </c>
      <c r="F1437" s="34" t="s">
        <v>350</v>
      </c>
      <c r="G1437" s="35">
        <v>20</v>
      </c>
      <c r="H1437" s="3" t="s">
        <v>459</v>
      </c>
      <c r="I1437" s="36" t="s">
        <v>1</v>
      </c>
      <c r="J1437" s="36" t="s">
        <v>493</v>
      </c>
      <c r="K1437" s="36" t="str">
        <f t="shared" ca="1" si="22"/>
        <v>574AF8E8-B61A-0C58-F0BD-B2CE14CBB181</v>
      </c>
      <c r="L1437" s="37"/>
      <c r="M1437" s="37" t="s">
        <v>115</v>
      </c>
    </row>
    <row r="1438" spans="1:13" ht="15" customHeight="1" x14ac:dyDescent="0.3">
      <c r="A1438" s="3" t="s">
        <v>492</v>
      </c>
      <c r="B1438" s="4" t="s">
        <v>113</v>
      </c>
      <c r="C1438" s="9" t="s">
        <v>114</v>
      </c>
      <c r="D1438" s="4" t="s">
        <v>458</v>
      </c>
      <c r="E1438" s="4" t="s">
        <v>39</v>
      </c>
      <c r="F1438" s="34" t="s">
        <v>352</v>
      </c>
      <c r="G1438" s="35">
        <v>20</v>
      </c>
      <c r="H1438" s="3" t="s">
        <v>459</v>
      </c>
      <c r="I1438" s="36" t="s">
        <v>1</v>
      </c>
      <c r="J1438" s="36" t="s">
        <v>493</v>
      </c>
      <c r="K1438" s="36" t="str">
        <f t="shared" ca="1" si="22"/>
        <v>66F023A9-06BD-5202-1A82-B137D61A05A2</v>
      </c>
      <c r="L1438" s="37"/>
      <c r="M1438" s="37" t="s">
        <v>115</v>
      </c>
    </row>
    <row r="1439" spans="1:13" ht="15" customHeight="1" x14ac:dyDescent="0.3">
      <c r="A1439" s="3" t="s">
        <v>492</v>
      </c>
      <c r="B1439" s="4" t="s">
        <v>113</v>
      </c>
      <c r="C1439" s="9" t="s">
        <v>114</v>
      </c>
      <c r="D1439" s="4" t="s">
        <v>458</v>
      </c>
      <c r="E1439" s="4" t="s">
        <v>39</v>
      </c>
      <c r="F1439" s="34" t="s">
        <v>354</v>
      </c>
      <c r="G1439" s="35">
        <v>20</v>
      </c>
      <c r="H1439" s="3" t="s">
        <v>459</v>
      </c>
      <c r="I1439" s="36" t="s">
        <v>1</v>
      </c>
      <c r="J1439" s="36" t="s">
        <v>493</v>
      </c>
      <c r="K1439" s="36" t="str">
        <f t="shared" ca="1" si="22"/>
        <v>45ED755C-E1D8-F817-AB79-261CB4966BD4</v>
      </c>
      <c r="L1439" s="37"/>
      <c r="M1439" s="37" t="s">
        <v>115</v>
      </c>
    </row>
    <row r="1440" spans="1:13" ht="15" customHeight="1" x14ac:dyDescent="0.3">
      <c r="A1440" s="3" t="s">
        <v>492</v>
      </c>
      <c r="B1440" s="4" t="s">
        <v>113</v>
      </c>
      <c r="C1440" s="9" t="s">
        <v>114</v>
      </c>
      <c r="D1440" s="4" t="s">
        <v>458</v>
      </c>
      <c r="E1440" s="4" t="s">
        <v>39</v>
      </c>
      <c r="F1440" s="34" t="s">
        <v>356</v>
      </c>
      <c r="G1440" s="35">
        <v>20</v>
      </c>
      <c r="H1440" s="3" t="s">
        <v>459</v>
      </c>
      <c r="I1440" s="36" t="s">
        <v>1</v>
      </c>
      <c r="J1440" s="36" t="s">
        <v>493</v>
      </c>
      <c r="K1440" s="36" t="str">
        <f t="shared" ca="1" si="22"/>
        <v>51708EFA-6084-79CA-4DA8-0F2BCEC179F6</v>
      </c>
      <c r="L1440" s="37"/>
      <c r="M1440" s="37" t="s">
        <v>115</v>
      </c>
    </row>
    <row r="1441" spans="1:13" ht="15" customHeight="1" x14ac:dyDescent="0.3">
      <c r="A1441" s="3" t="s">
        <v>492</v>
      </c>
      <c r="B1441" s="4" t="s">
        <v>113</v>
      </c>
      <c r="C1441" s="9" t="s">
        <v>114</v>
      </c>
      <c r="D1441" s="4" t="s">
        <v>458</v>
      </c>
      <c r="E1441" s="4" t="s">
        <v>39</v>
      </c>
      <c r="F1441" s="34" t="s">
        <v>358</v>
      </c>
      <c r="G1441" s="35">
        <v>20</v>
      </c>
      <c r="H1441" s="3" t="s">
        <v>459</v>
      </c>
      <c r="I1441" s="36" t="s">
        <v>1</v>
      </c>
      <c r="J1441" s="36" t="s">
        <v>493</v>
      </c>
      <c r="K1441" s="36" t="str">
        <f t="shared" ca="1" si="22"/>
        <v>9D7BFD9F-6F0C-A3AD-5E10-16EF6B8A4B1A</v>
      </c>
      <c r="L1441" s="37"/>
      <c r="M1441" s="37" t="s">
        <v>115</v>
      </c>
    </row>
    <row r="1442" spans="1:13" ht="15" customHeight="1" x14ac:dyDescent="0.3">
      <c r="A1442" s="3" t="s">
        <v>492</v>
      </c>
      <c r="B1442" s="4" t="s">
        <v>113</v>
      </c>
      <c r="C1442" s="9" t="s">
        <v>114</v>
      </c>
      <c r="D1442" s="4" t="s">
        <v>458</v>
      </c>
      <c r="E1442" s="4" t="s">
        <v>39</v>
      </c>
      <c r="F1442" s="34" t="s">
        <v>360</v>
      </c>
      <c r="G1442" s="35">
        <v>20</v>
      </c>
      <c r="H1442" s="3" t="s">
        <v>459</v>
      </c>
      <c r="I1442" s="36" t="s">
        <v>1</v>
      </c>
      <c r="J1442" s="36" t="s">
        <v>493</v>
      </c>
      <c r="K1442" s="36" t="str">
        <f t="shared" ca="1" si="22"/>
        <v>7D3B6525-E109-3A57-1168-092A6F9BFA9C</v>
      </c>
      <c r="L1442" s="37"/>
      <c r="M1442" s="37" t="s">
        <v>115</v>
      </c>
    </row>
    <row r="1443" spans="1:13" ht="15" customHeight="1" x14ac:dyDescent="0.3">
      <c r="A1443" s="3" t="s">
        <v>492</v>
      </c>
      <c r="B1443" s="4" t="s">
        <v>113</v>
      </c>
      <c r="C1443" s="9" t="s">
        <v>114</v>
      </c>
      <c r="D1443" s="4" t="s">
        <v>458</v>
      </c>
      <c r="E1443" s="4" t="s">
        <v>39</v>
      </c>
      <c r="F1443" s="34" t="s">
        <v>362</v>
      </c>
      <c r="G1443" s="35">
        <v>20</v>
      </c>
      <c r="H1443" s="3" t="s">
        <v>459</v>
      </c>
      <c r="I1443" s="36" t="s">
        <v>1</v>
      </c>
      <c r="J1443" s="36" t="s">
        <v>493</v>
      </c>
      <c r="K1443" s="36" t="str">
        <f t="shared" ca="1" si="22"/>
        <v>A9076FCA-9C8C-CF7C-FE40-47DC6FFAE612</v>
      </c>
      <c r="L1443" s="37"/>
      <c r="M1443" s="37" t="s">
        <v>115</v>
      </c>
    </row>
    <row r="1444" spans="1:13" ht="15" customHeight="1" x14ac:dyDescent="0.3">
      <c r="A1444" s="3" t="s">
        <v>492</v>
      </c>
      <c r="B1444" s="4" t="s">
        <v>113</v>
      </c>
      <c r="C1444" s="9" t="s">
        <v>114</v>
      </c>
      <c r="D1444" s="4" t="s">
        <v>458</v>
      </c>
      <c r="E1444" s="4" t="s">
        <v>39</v>
      </c>
      <c r="F1444" s="34" t="s">
        <v>364</v>
      </c>
      <c r="G1444" s="35">
        <v>20</v>
      </c>
      <c r="H1444" s="3" t="s">
        <v>459</v>
      </c>
      <c r="I1444" s="36" t="s">
        <v>1</v>
      </c>
      <c r="J1444" s="36" t="s">
        <v>493</v>
      </c>
      <c r="K1444" s="36" t="str">
        <f t="shared" ca="1" si="22"/>
        <v>2563548E-57CB-52E5-9DC4-E159CA7787BB</v>
      </c>
      <c r="L1444" s="37"/>
      <c r="M1444" s="37" t="s">
        <v>115</v>
      </c>
    </row>
    <row r="1445" spans="1:13" ht="15" customHeight="1" x14ac:dyDescent="0.3">
      <c r="A1445" s="3" t="s">
        <v>492</v>
      </c>
      <c r="B1445" s="4" t="s">
        <v>113</v>
      </c>
      <c r="C1445" s="9" t="s">
        <v>114</v>
      </c>
      <c r="D1445" s="4" t="s">
        <v>458</v>
      </c>
      <c r="E1445" s="4" t="s">
        <v>39</v>
      </c>
      <c r="F1445" s="34" t="s">
        <v>366</v>
      </c>
      <c r="G1445" s="35">
        <v>20</v>
      </c>
      <c r="H1445" s="3" t="s">
        <v>459</v>
      </c>
      <c r="I1445" s="36" t="s">
        <v>1</v>
      </c>
      <c r="J1445" s="36" t="s">
        <v>493</v>
      </c>
      <c r="K1445" s="36" t="str">
        <f t="shared" ca="1" si="22"/>
        <v>CECBA5DE-7108-C014-0003-D51CB1AB1598</v>
      </c>
      <c r="L1445" s="37"/>
      <c r="M1445" s="37" t="s">
        <v>115</v>
      </c>
    </row>
    <row r="1446" spans="1:13" ht="15" customHeight="1" x14ac:dyDescent="0.3">
      <c r="A1446" s="3" t="s">
        <v>492</v>
      </c>
      <c r="B1446" s="4" t="s">
        <v>113</v>
      </c>
      <c r="C1446" s="9" t="s">
        <v>114</v>
      </c>
      <c r="D1446" s="4" t="s">
        <v>458</v>
      </c>
      <c r="E1446" s="4" t="s">
        <v>39</v>
      </c>
      <c r="F1446" s="34" t="s">
        <v>368</v>
      </c>
      <c r="G1446" s="35">
        <v>20</v>
      </c>
      <c r="H1446" s="3" t="s">
        <v>459</v>
      </c>
      <c r="I1446" s="36" t="s">
        <v>1</v>
      </c>
      <c r="J1446" s="36" t="s">
        <v>493</v>
      </c>
      <c r="K1446" s="36" t="str">
        <f t="shared" ca="1" si="22"/>
        <v>F02102B0-B65F-6652-E057-5832F91C398E</v>
      </c>
      <c r="L1446" s="37"/>
      <c r="M1446" s="37" t="s">
        <v>115</v>
      </c>
    </row>
    <row r="1447" spans="1:13" ht="15" customHeight="1" x14ac:dyDescent="0.3">
      <c r="A1447" s="3" t="s">
        <v>492</v>
      </c>
      <c r="B1447" s="4" t="s">
        <v>113</v>
      </c>
      <c r="C1447" s="9" t="s">
        <v>114</v>
      </c>
      <c r="D1447" s="4" t="s">
        <v>458</v>
      </c>
      <c r="E1447" s="4" t="s">
        <v>39</v>
      </c>
      <c r="F1447" s="34" t="s">
        <v>370</v>
      </c>
      <c r="G1447" s="35">
        <v>20</v>
      </c>
      <c r="H1447" s="3" t="s">
        <v>459</v>
      </c>
      <c r="I1447" s="36" t="s">
        <v>1</v>
      </c>
      <c r="J1447" s="36" t="s">
        <v>493</v>
      </c>
      <c r="K1447" s="36" t="str">
        <f t="shared" ca="1" si="22"/>
        <v>12285051-4615-30FB-82FD-D69CD45CF611</v>
      </c>
      <c r="L1447" s="37"/>
      <c r="M1447" s="37" t="s">
        <v>115</v>
      </c>
    </row>
    <row r="1448" spans="1:13" ht="15" customHeight="1" x14ac:dyDescent="0.3">
      <c r="A1448" s="3" t="s">
        <v>492</v>
      </c>
      <c r="B1448" s="4" t="s">
        <v>113</v>
      </c>
      <c r="C1448" s="9" t="s">
        <v>114</v>
      </c>
      <c r="D1448" s="4" t="s">
        <v>458</v>
      </c>
      <c r="E1448" s="4" t="s">
        <v>39</v>
      </c>
      <c r="F1448" s="34" t="s">
        <v>372</v>
      </c>
      <c r="G1448" s="35">
        <v>20</v>
      </c>
      <c r="H1448" s="3" t="s">
        <v>459</v>
      </c>
      <c r="I1448" s="36" t="s">
        <v>1</v>
      </c>
      <c r="J1448" s="36" t="s">
        <v>493</v>
      </c>
      <c r="K1448" s="36" t="str">
        <f t="shared" ca="1" si="22"/>
        <v>A7BC73CD-1972-772E-F302-BA73A30447DC</v>
      </c>
      <c r="L1448" s="37"/>
      <c r="M1448" s="37" t="s">
        <v>115</v>
      </c>
    </row>
    <row r="1449" spans="1:13" ht="15" customHeight="1" x14ac:dyDescent="0.3">
      <c r="A1449" s="3" t="s">
        <v>492</v>
      </c>
      <c r="B1449" s="4" t="s">
        <v>113</v>
      </c>
      <c r="C1449" s="9" t="s">
        <v>114</v>
      </c>
      <c r="D1449" s="4" t="s">
        <v>458</v>
      </c>
      <c r="E1449" s="4" t="s">
        <v>39</v>
      </c>
      <c r="F1449" s="34" t="s">
        <v>250</v>
      </c>
      <c r="G1449" s="35">
        <v>20</v>
      </c>
      <c r="H1449" s="3" t="s">
        <v>459</v>
      </c>
      <c r="I1449" s="36" t="s">
        <v>1</v>
      </c>
      <c r="J1449" s="36" t="s">
        <v>493</v>
      </c>
      <c r="K1449" s="36" t="str">
        <f t="shared" ca="1" si="22"/>
        <v>8AB601B5-C7AC-CB49-127A-992A2421D2B4</v>
      </c>
      <c r="L1449" s="37"/>
      <c r="M1449" s="37" t="s">
        <v>115</v>
      </c>
    </row>
    <row r="1450" spans="1:13" ht="15" customHeight="1" x14ac:dyDescent="0.3">
      <c r="A1450" s="3" t="s">
        <v>492</v>
      </c>
      <c r="B1450" s="4" t="s">
        <v>113</v>
      </c>
      <c r="C1450" s="9" t="s">
        <v>114</v>
      </c>
      <c r="D1450" s="4" t="s">
        <v>458</v>
      </c>
      <c r="E1450" s="4" t="s">
        <v>39</v>
      </c>
      <c r="F1450" s="34" t="s">
        <v>375</v>
      </c>
      <c r="G1450" s="35">
        <v>20</v>
      </c>
      <c r="H1450" s="3" t="s">
        <v>459</v>
      </c>
      <c r="I1450" s="36" t="s">
        <v>1</v>
      </c>
      <c r="J1450" s="36" t="s">
        <v>493</v>
      </c>
      <c r="K1450" s="36" t="str">
        <f t="shared" ca="1" si="22"/>
        <v>EE0168DC-310C-3358-48FD-A8B67C4E03E6</v>
      </c>
      <c r="L1450" s="37"/>
      <c r="M1450" s="37" t="s">
        <v>115</v>
      </c>
    </row>
    <row r="1451" spans="1:13" ht="15" customHeight="1" x14ac:dyDescent="0.3">
      <c r="A1451" s="3" t="s">
        <v>494</v>
      </c>
      <c r="B1451" s="4" t="s">
        <v>113</v>
      </c>
      <c r="C1451" s="9" t="s">
        <v>114</v>
      </c>
      <c r="D1451" s="4" t="s">
        <v>458</v>
      </c>
      <c r="E1451" s="4" t="s">
        <v>39</v>
      </c>
      <c r="F1451" s="34" t="s">
        <v>251</v>
      </c>
      <c r="G1451" s="35">
        <v>20</v>
      </c>
      <c r="H1451" s="3" t="s">
        <v>459</v>
      </c>
      <c r="I1451" s="36" t="s">
        <v>1</v>
      </c>
      <c r="J1451" s="36" t="s">
        <v>460</v>
      </c>
      <c r="K1451" s="36" t="str">
        <f t="shared" ca="1" si="22"/>
        <v>29F1401B-E573-191C-0E3F-E36B28837DB9</v>
      </c>
      <c r="L1451" s="37"/>
      <c r="M1451" s="37" t="s">
        <v>115</v>
      </c>
    </row>
    <row r="1452" spans="1:13" ht="15" customHeight="1" x14ac:dyDescent="0.3">
      <c r="A1452" s="3" t="s">
        <v>494</v>
      </c>
      <c r="B1452" s="4" t="s">
        <v>113</v>
      </c>
      <c r="C1452" s="9" t="s">
        <v>114</v>
      </c>
      <c r="D1452" s="4" t="s">
        <v>458</v>
      </c>
      <c r="E1452" s="4" t="s">
        <v>39</v>
      </c>
      <c r="F1452" s="34" t="s">
        <v>254</v>
      </c>
      <c r="G1452" s="35">
        <v>20</v>
      </c>
      <c r="H1452" s="3" t="s">
        <v>459</v>
      </c>
      <c r="I1452" s="36" t="s">
        <v>1</v>
      </c>
      <c r="J1452" s="36" t="s">
        <v>460</v>
      </c>
      <c r="K1452" s="36" t="str">
        <f t="shared" ca="1" si="22"/>
        <v>AEBE8A95-21BB-F432-1CE0-A1A2713965D0</v>
      </c>
      <c r="L1452" s="37"/>
      <c r="M1452" s="37" t="s">
        <v>115</v>
      </c>
    </row>
    <row r="1453" spans="1:13" ht="15" customHeight="1" x14ac:dyDescent="0.3">
      <c r="A1453" s="3" t="s">
        <v>494</v>
      </c>
      <c r="B1453" s="4" t="s">
        <v>113</v>
      </c>
      <c r="C1453" s="9" t="s">
        <v>114</v>
      </c>
      <c r="D1453" s="4" t="s">
        <v>458</v>
      </c>
      <c r="E1453" s="4" t="s">
        <v>39</v>
      </c>
      <c r="F1453" s="34" t="s">
        <v>256</v>
      </c>
      <c r="G1453" s="35">
        <v>20</v>
      </c>
      <c r="H1453" s="3" t="s">
        <v>459</v>
      </c>
      <c r="I1453" s="36" t="s">
        <v>1</v>
      </c>
      <c r="J1453" s="36" t="s">
        <v>460</v>
      </c>
      <c r="K1453" s="36" t="str">
        <f t="shared" ca="1" si="22"/>
        <v>59DB5C74-02AE-2C0F-812D-95CD869E3606</v>
      </c>
      <c r="L1453" s="37"/>
      <c r="M1453" s="37" t="s">
        <v>115</v>
      </c>
    </row>
    <row r="1454" spans="1:13" ht="15" customHeight="1" x14ac:dyDescent="0.3">
      <c r="A1454" s="3" t="s">
        <v>494</v>
      </c>
      <c r="B1454" s="4" t="s">
        <v>113</v>
      </c>
      <c r="C1454" s="9" t="s">
        <v>114</v>
      </c>
      <c r="D1454" s="4" t="s">
        <v>458</v>
      </c>
      <c r="E1454" s="4" t="s">
        <v>39</v>
      </c>
      <c r="F1454" s="34" t="s">
        <v>258</v>
      </c>
      <c r="G1454" s="35">
        <v>20</v>
      </c>
      <c r="H1454" s="3" t="s">
        <v>459</v>
      </c>
      <c r="I1454" s="36" t="s">
        <v>1</v>
      </c>
      <c r="J1454" s="36" t="s">
        <v>460</v>
      </c>
      <c r="K1454" s="36" t="str">
        <f t="shared" ca="1" si="22"/>
        <v>124C6252-6B69-F35E-8EBE-FCA026DE6465</v>
      </c>
      <c r="L1454" s="37"/>
      <c r="M1454" s="37" t="s">
        <v>115</v>
      </c>
    </row>
    <row r="1455" spans="1:13" ht="15" customHeight="1" x14ac:dyDescent="0.3">
      <c r="A1455" s="3" t="s">
        <v>494</v>
      </c>
      <c r="B1455" s="4" t="s">
        <v>113</v>
      </c>
      <c r="C1455" s="9" t="s">
        <v>114</v>
      </c>
      <c r="D1455" s="4" t="s">
        <v>458</v>
      </c>
      <c r="E1455" s="4" t="s">
        <v>39</v>
      </c>
      <c r="F1455" s="34" t="s">
        <v>260</v>
      </c>
      <c r="G1455" s="35">
        <v>20</v>
      </c>
      <c r="H1455" s="3" t="s">
        <v>459</v>
      </c>
      <c r="I1455" s="36" t="s">
        <v>1</v>
      </c>
      <c r="J1455" s="36" t="s">
        <v>460</v>
      </c>
      <c r="K1455" s="36" t="str">
        <f t="shared" ca="1" si="22"/>
        <v>3843A43C-0D82-B660-123D-8C56ACB1C7DF</v>
      </c>
      <c r="L1455" s="37"/>
      <c r="M1455" s="37" t="s">
        <v>115</v>
      </c>
    </row>
    <row r="1456" spans="1:13" ht="15" customHeight="1" x14ac:dyDescent="0.3">
      <c r="A1456" s="3" t="s">
        <v>494</v>
      </c>
      <c r="B1456" s="4" t="s">
        <v>113</v>
      </c>
      <c r="C1456" s="9" t="s">
        <v>114</v>
      </c>
      <c r="D1456" s="4" t="s">
        <v>458</v>
      </c>
      <c r="E1456" s="4" t="s">
        <v>39</v>
      </c>
      <c r="F1456" s="34" t="s">
        <v>262</v>
      </c>
      <c r="G1456" s="35">
        <v>20</v>
      </c>
      <c r="H1456" s="3" t="s">
        <v>459</v>
      </c>
      <c r="I1456" s="36" t="s">
        <v>1</v>
      </c>
      <c r="J1456" s="36" t="s">
        <v>460</v>
      </c>
      <c r="K1456" s="36" t="str">
        <f t="shared" ca="1" si="22"/>
        <v>9F7B5317-A44A-6D93-0F85-22E318761860</v>
      </c>
      <c r="L1456" s="37"/>
      <c r="M1456" s="37" t="s">
        <v>115</v>
      </c>
    </row>
    <row r="1457" spans="1:13" ht="15" customHeight="1" x14ac:dyDescent="0.3">
      <c r="A1457" s="3" t="s">
        <v>494</v>
      </c>
      <c r="B1457" s="4" t="s">
        <v>113</v>
      </c>
      <c r="C1457" s="9" t="s">
        <v>114</v>
      </c>
      <c r="D1457" s="4" t="s">
        <v>458</v>
      </c>
      <c r="E1457" s="4" t="s">
        <v>39</v>
      </c>
      <c r="F1457" s="34" t="s">
        <v>264</v>
      </c>
      <c r="G1457" s="35">
        <v>20</v>
      </c>
      <c r="H1457" s="3" t="s">
        <v>459</v>
      </c>
      <c r="I1457" s="36" t="s">
        <v>1</v>
      </c>
      <c r="J1457" s="36" t="s">
        <v>460</v>
      </c>
      <c r="K1457" s="36" t="str">
        <f t="shared" ca="1" si="22"/>
        <v>5993F2F2-B015-1ED6-A2E7-E165977DBE9E</v>
      </c>
      <c r="L1457" s="37"/>
      <c r="M1457" s="37" t="s">
        <v>115</v>
      </c>
    </row>
    <row r="1458" spans="1:13" ht="15" customHeight="1" x14ac:dyDescent="0.3">
      <c r="A1458" s="3" t="s">
        <v>494</v>
      </c>
      <c r="B1458" s="4" t="s">
        <v>113</v>
      </c>
      <c r="C1458" s="9" t="s">
        <v>114</v>
      </c>
      <c r="D1458" s="4" t="s">
        <v>458</v>
      </c>
      <c r="E1458" s="4" t="s">
        <v>39</v>
      </c>
      <c r="F1458" s="34" t="s">
        <v>266</v>
      </c>
      <c r="G1458" s="35">
        <v>20</v>
      </c>
      <c r="H1458" s="3" t="s">
        <v>459</v>
      </c>
      <c r="I1458" s="36" t="s">
        <v>1</v>
      </c>
      <c r="J1458" s="36" t="s">
        <v>460</v>
      </c>
      <c r="K1458" s="36" t="str">
        <f t="shared" ca="1" si="22"/>
        <v>6B9513C3-DFB1-3F75-F3D2-695AE320DBF9</v>
      </c>
      <c r="L1458" s="37"/>
      <c r="M1458" s="37" t="s">
        <v>115</v>
      </c>
    </row>
    <row r="1459" spans="1:13" ht="15" customHeight="1" x14ac:dyDescent="0.3">
      <c r="A1459" s="3" t="s">
        <v>494</v>
      </c>
      <c r="B1459" s="4" t="s">
        <v>113</v>
      </c>
      <c r="C1459" s="9" t="s">
        <v>114</v>
      </c>
      <c r="D1459" s="4" t="s">
        <v>458</v>
      </c>
      <c r="E1459" s="4" t="s">
        <v>39</v>
      </c>
      <c r="F1459" s="34" t="s">
        <v>268</v>
      </c>
      <c r="G1459" s="35">
        <v>20</v>
      </c>
      <c r="H1459" s="3" t="s">
        <v>459</v>
      </c>
      <c r="I1459" s="36" t="s">
        <v>1</v>
      </c>
      <c r="J1459" s="36" t="s">
        <v>460</v>
      </c>
      <c r="K1459" s="36" t="str">
        <f t="shared" ca="1" si="22"/>
        <v>522D43C3-CEEB-07A9-45B9-9589C97086C3</v>
      </c>
      <c r="L1459" s="37"/>
      <c r="M1459" s="37" t="s">
        <v>115</v>
      </c>
    </row>
    <row r="1460" spans="1:13" ht="15" customHeight="1" x14ac:dyDescent="0.3">
      <c r="A1460" s="3" t="s">
        <v>494</v>
      </c>
      <c r="B1460" s="4" t="s">
        <v>113</v>
      </c>
      <c r="C1460" s="9" t="s">
        <v>114</v>
      </c>
      <c r="D1460" s="4" t="s">
        <v>458</v>
      </c>
      <c r="E1460" s="4" t="s">
        <v>39</v>
      </c>
      <c r="F1460" s="34" t="s">
        <v>270</v>
      </c>
      <c r="G1460" s="35">
        <v>20</v>
      </c>
      <c r="H1460" s="3" t="s">
        <v>459</v>
      </c>
      <c r="I1460" s="36" t="s">
        <v>1</v>
      </c>
      <c r="J1460" s="36" t="s">
        <v>460</v>
      </c>
      <c r="K1460" s="36" t="str">
        <f t="shared" ca="1" si="22"/>
        <v>3376CAEE-3B6E-14C5-AB34-C2E1D51970BF</v>
      </c>
      <c r="L1460" s="37"/>
      <c r="M1460" s="37" t="s">
        <v>115</v>
      </c>
    </row>
    <row r="1461" spans="1:13" ht="15" customHeight="1" x14ac:dyDescent="0.3">
      <c r="A1461" s="3" t="s">
        <v>494</v>
      </c>
      <c r="B1461" s="4" t="s">
        <v>113</v>
      </c>
      <c r="C1461" s="9" t="s">
        <v>114</v>
      </c>
      <c r="D1461" s="4" t="s">
        <v>458</v>
      </c>
      <c r="E1461" s="4" t="s">
        <v>39</v>
      </c>
      <c r="F1461" s="34" t="s">
        <v>272</v>
      </c>
      <c r="G1461" s="35">
        <v>20</v>
      </c>
      <c r="H1461" s="3" t="s">
        <v>459</v>
      </c>
      <c r="I1461" s="36" t="s">
        <v>1</v>
      </c>
      <c r="J1461" s="36" t="s">
        <v>460</v>
      </c>
      <c r="K1461" s="36" t="str">
        <f t="shared" ca="1" si="22"/>
        <v>A643769B-DE28-12AC-5B4A-1A849F71E769</v>
      </c>
      <c r="L1461" s="37"/>
      <c r="M1461" s="37" t="s">
        <v>115</v>
      </c>
    </row>
    <row r="1462" spans="1:13" ht="15" customHeight="1" x14ac:dyDescent="0.3">
      <c r="A1462" s="3" t="s">
        <v>494</v>
      </c>
      <c r="B1462" s="4" t="s">
        <v>113</v>
      </c>
      <c r="C1462" s="9" t="s">
        <v>114</v>
      </c>
      <c r="D1462" s="4" t="s">
        <v>458</v>
      </c>
      <c r="E1462" s="4" t="s">
        <v>39</v>
      </c>
      <c r="F1462" s="34" t="s">
        <v>274</v>
      </c>
      <c r="G1462" s="35">
        <v>20</v>
      </c>
      <c r="H1462" s="3" t="s">
        <v>459</v>
      </c>
      <c r="I1462" s="36" t="s">
        <v>1</v>
      </c>
      <c r="J1462" s="36" t="s">
        <v>460</v>
      </c>
      <c r="K1462" s="36" t="str">
        <f t="shared" ca="1" si="22"/>
        <v>44249570-808F-D693-21FE-E333F4F71BA0</v>
      </c>
      <c r="L1462" s="37"/>
      <c r="M1462" s="37" t="s">
        <v>115</v>
      </c>
    </row>
    <row r="1463" spans="1:13" ht="15" customHeight="1" x14ac:dyDescent="0.3">
      <c r="A1463" s="3" t="s">
        <v>494</v>
      </c>
      <c r="B1463" s="4" t="s">
        <v>113</v>
      </c>
      <c r="C1463" s="9" t="s">
        <v>114</v>
      </c>
      <c r="D1463" s="4" t="s">
        <v>458</v>
      </c>
      <c r="E1463" s="4" t="s">
        <v>39</v>
      </c>
      <c r="F1463" s="34" t="s">
        <v>276</v>
      </c>
      <c r="G1463" s="35">
        <v>20</v>
      </c>
      <c r="H1463" s="3" t="s">
        <v>459</v>
      </c>
      <c r="I1463" s="36" t="s">
        <v>1</v>
      </c>
      <c r="J1463" s="36" t="s">
        <v>460</v>
      </c>
      <c r="K1463" s="36" t="str">
        <f t="shared" ca="1" si="22"/>
        <v>E3AA1237-34AE-7547-557B-9A1B66EECE57</v>
      </c>
      <c r="L1463" s="37"/>
      <c r="M1463" s="37" t="s">
        <v>115</v>
      </c>
    </row>
    <row r="1464" spans="1:13" ht="15" customHeight="1" x14ac:dyDescent="0.3">
      <c r="A1464" s="3" t="s">
        <v>494</v>
      </c>
      <c r="B1464" s="4" t="s">
        <v>113</v>
      </c>
      <c r="C1464" s="9" t="s">
        <v>114</v>
      </c>
      <c r="D1464" s="4" t="s">
        <v>458</v>
      </c>
      <c r="E1464" s="4" t="s">
        <v>39</v>
      </c>
      <c r="F1464" s="34" t="s">
        <v>278</v>
      </c>
      <c r="G1464" s="35">
        <v>20</v>
      </c>
      <c r="H1464" s="3" t="s">
        <v>459</v>
      </c>
      <c r="I1464" s="36" t="s">
        <v>1</v>
      </c>
      <c r="J1464" s="36" t="s">
        <v>460</v>
      </c>
      <c r="K1464" s="36" t="str">
        <f t="shared" ca="1" si="22"/>
        <v>EC0CD970-3013-4ADB-80FD-3EBB976D5E20</v>
      </c>
      <c r="L1464" s="37"/>
      <c r="M1464" s="37" t="s">
        <v>115</v>
      </c>
    </row>
    <row r="1465" spans="1:13" ht="15" customHeight="1" x14ac:dyDescent="0.3">
      <c r="A1465" s="3" t="s">
        <v>494</v>
      </c>
      <c r="B1465" s="4" t="s">
        <v>113</v>
      </c>
      <c r="C1465" s="9" t="s">
        <v>114</v>
      </c>
      <c r="D1465" s="4" t="s">
        <v>458</v>
      </c>
      <c r="E1465" s="4" t="s">
        <v>39</v>
      </c>
      <c r="F1465" s="34" t="s">
        <v>280</v>
      </c>
      <c r="G1465" s="35">
        <v>20</v>
      </c>
      <c r="H1465" s="3" t="s">
        <v>459</v>
      </c>
      <c r="I1465" s="36" t="s">
        <v>1</v>
      </c>
      <c r="J1465" s="36" t="s">
        <v>460</v>
      </c>
      <c r="K1465" s="36" t="str">
        <f t="shared" ca="1" si="22"/>
        <v>90B7B025-1978-9254-12BD-269679660791</v>
      </c>
      <c r="L1465" s="37"/>
      <c r="M1465" s="37" t="s">
        <v>115</v>
      </c>
    </row>
    <row r="1466" spans="1:13" ht="15" customHeight="1" x14ac:dyDescent="0.3">
      <c r="A1466" s="3" t="s">
        <v>494</v>
      </c>
      <c r="B1466" s="4" t="s">
        <v>113</v>
      </c>
      <c r="C1466" s="9" t="s">
        <v>114</v>
      </c>
      <c r="D1466" s="4" t="s">
        <v>458</v>
      </c>
      <c r="E1466" s="4" t="s">
        <v>39</v>
      </c>
      <c r="F1466" s="34" t="s">
        <v>282</v>
      </c>
      <c r="G1466" s="35">
        <v>20</v>
      </c>
      <c r="H1466" s="3" t="s">
        <v>459</v>
      </c>
      <c r="I1466" s="36" t="s">
        <v>1</v>
      </c>
      <c r="J1466" s="36" t="s">
        <v>460</v>
      </c>
      <c r="K1466" s="36" t="str">
        <f t="shared" ca="1" si="22"/>
        <v>BA47BC44-450B-C7AF-EE90-743C502919F9</v>
      </c>
      <c r="L1466" s="37"/>
      <c r="M1466" s="37" t="s">
        <v>115</v>
      </c>
    </row>
    <row r="1467" spans="1:13" ht="15" customHeight="1" x14ac:dyDescent="0.3">
      <c r="A1467" s="3" t="s">
        <v>494</v>
      </c>
      <c r="B1467" s="4" t="s">
        <v>113</v>
      </c>
      <c r="C1467" s="9" t="s">
        <v>114</v>
      </c>
      <c r="D1467" s="4" t="s">
        <v>458</v>
      </c>
      <c r="E1467" s="4" t="s">
        <v>39</v>
      </c>
      <c r="F1467" s="34" t="s">
        <v>284</v>
      </c>
      <c r="G1467" s="35">
        <v>20</v>
      </c>
      <c r="H1467" s="3" t="s">
        <v>459</v>
      </c>
      <c r="I1467" s="36" t="s">
        <v>1</v>
      </c>
      <c r="J1467" s="36" t="s">
        <v>460</v>
      </c>
      <c r="K1467" s="36" t="str">
        <f t="shared" ca="1" si="22"/>
        <v>932E611A-4635-F9BC-DF42-CE7B14009EF1</v>
      </c>
      <c r="L1467" s="37"/>
      <c r="M1467" s="37" t="s">
        <v>115</v>
      </c>
    </row>
    <row r="1468" spans="1:13" ht="15" customHeight="1" x14ac:dyDescent="0.3">
      <c r="A1468" s="3" t="s">
        <v>494</v>
      </c>
      <c r="B1468" s="4" t="s">
        <v>113</v>
      </c>
      <c r="C1468" s="9" t="s">
        <v>114</v>
      </c>
      <c r="D1468" s="4" t="s">
        <v>458</v>
      </c>
      <c r="E1468" s="4" t="s">
        <v>39</v>
      </c>
      <c r="F1468" s="34" t="s">
        <v>286</v>
      </c>
      <c r="G1468" s="35">
        <v>20</v>
      </c>
      <c r="H1468" s="3" t="s">
        <v>459</v>
      </c>
      <c r="I1468" s="36" t="s">
        <v>1</v>
      </c>
      <c r="J1468" s="36" t="s">
        <v>460</v>
      </c>
      <c r="K1468" s="36" t="str">
        <f t="shared" ca="1" si="22"/>
        <v>EC5E5750-21CE-CA52-7882-658B01FB877E</v>
      </c>
      <c r="L1468" s="37"/>
      <c r="M1468" s="37" t="s">
        <v>115</v>
      </c>
    </row>
    <row r="1469" spans="1:13" ht="15" customHeight="1" x14ac:dyDescent="0.3">
      <c r="A1469" s="3" t="s">
        <v>494</v>
      </c>
      <c r="B1469" s="4" t="s">
        <v>113</v>
      </c>
      <c r="C1469" s="9" t="s">
        <v>114</v>
      </c>
      <c r="D1469" s="4" t="s">
        <v>458</v>
      </c>
      <c r="E1469" s="4" t="s">
        <v>39</v>
      </c>
      <c r="F1469" s="34" t="s">
        <v>288</v>
      </c>
      <c r="G1469" s="35">
        <v>20</v>
      </c>
      <c r="H1469" s="3" t="s">
        <v>459</v>
      </c>
      <c r="I1469" s="36" t="s">
        <v>1</v>
      </c>
      <c r="J1469" s="36" t="s">
        <v>460</v>
      </c>
      <c r="K1469" s="36" t="str">
        <f t="shared" ca="1" si="22"/>
        <v>E3CCE4D8-A002-8514-49A1-B1F2E0CEF5E3</v>
      </c>
      <c r="L1469" s="37"/>
      <c r="M1469" s="37" t="s">
        <v>115</v>
      </c>
    </row>
    <row r="1470" spans="1:13" ht="15" customHeight="1" x14ac:dyDescent="0.3">
      <c r="A1470" s="3" t="s">
        <v>494</v>
      </c>
      <c r="B1470" s="4" t="s">
        <v>113</v>
      </c>
      <c r="C1470" s="9" t="s">
        <v>114</v>
      </c>
      <c r="D1470" s="4" t="s">
        <v>458</v>
      </c>
      <c r="E1470" s="4" t="s">
        <v>39</v>
      </c>
      <c r="F1470" s="34" t="s">
        <v>290</v>
      </c>
      <c r="G1470" s="35">
        <v>20</v>
      </c>
      <c r="H1470" s="3" t="s">
        <v>459</v>
      </c>
      <c r="I1470" s="36" t="s">
        <v>1</v>
      </c>
      <c r="J1470" s="36" t="s">
        <v>460</v>
      </c>
      <c r="K1470" s="36" t="str">
        <f t="shared" ca="1" si="22"/>
        <v>CDB84888-5943-DCAA-7A23-98B99ADE2C2E</v>
      </c>
      <c r="L1470" s="37"/>
      <c r="M1470" s="37" t="s">
        <v>115</v>
      </c>
    </row>
    <row r="1471" spans="1:13" ht="15" customHeight="1" x14ac:dyDescent="0.3">
      <c r="A1471" s="3" t="s">
        <v>494</v>
      </c>
      <c r="B1471" s="4" t="s">
        <v>113</v>
      </c>
      <c r="C1471" s="9" t="s">
        <v>114</v>
      </c>
      <c r="D1471" s="4" t="s">
        <v>458</v>
      </c>
      <c r="E1471" s="4" t="s">
        <v>39</v>
      </c>
      <c r="F1471" s="34" t="s">
        <v>292</v>
      </c>
      <c r="G1471" s="35">
        <v>20</v>
      </c>
      <c r="H1471" s="3" t="s">
        <v>459</v>
      </c>
      <c r="I1471" s="36" t="s">
        <v>1</v>
      </c>
      <c r="J1471" s="36" t="s">
        <v>460</v>
      </c>
      <c r="K1471" s="36" t="str">
        <f t="shared" ca="1" si="22"/>
        <v>3EE5B8C4-CC03-7FD2-0CB2-33B85A4BDF78</v>
      </c>
      <c r="L1471" s="37"/>
      <c r="M1471" s="37" t="s">
        <v>115</v>
      </c>
    </row>
    <row r="1472" spans="1:13" ht="15" customHeight="1" x14ac:dyDescent="0.3">
      <c r="A1472" s="3" t="s">
        <v>494</v>
      </c>
      <c r="B1472" s="4" t="s">
        <v>113</v>
      </c>
      <c r="C1472" s="9" t="s">
        <v>114</v>
      </c>
      <c r="D1472" s="4" t="s">
        <v>458</v>
      </c>
      <c r="E1472" s="4" t="s">
        <v>39</v>
      </c>
      <c r="F1472" s="34" t="s">
        <v>294</v>
      </c>
      <c r="G1472" s="35">
        <v>20</v>
      </c>
      <c r="H1472" s="3" t="s">
        <v>459</v>
      </c>
      <c r="I1472" s="36" t="s">
        <v>1</v>
      </c>
      <c r="J1472" s="36" t="s">
        <v>460</v>
      </c>
      <c r="K1472" s="36" t="str">
        <f t="shared" ca="1" si="22"/>
        <v>FCC0413C-43D4-8DE1-35A3-C423C97C5AE6</v>
      </c>
      <c r="L1472" s="37"/>
      <c r="M1472" s="37" t="s">
        <v>115</v>
      </c>
    </row>
    <row r="1473" spans="1:13" ht="15" customHeight="1" x14ac:dyDescent="0.3">
      <c r="A1473" s="3" t="s">
        <v>494</v>
      </c>
      <c r="B1473" s="4" t="s">
        <v>113</v>
      </c>
      <c r="C1473" s="9" t="s">
        <v>114</v>
      </c>
      <c r="D1473" s="4" t="s">
        <v>458</v>
      </c>
      <c r="E1473" s="4" t="s">
        <v>39</v>
      </c>
      <c r="F1473" s="34" t="s">
        <v>296</v>
      </c>
      <c r="G1473" s="35">
        <v>20</v>
      </c>
      <c r="H1473" s="3" t="s">
        <v>459</v>
      </c>
      <c r="I1473" s="36" t="s">
        <v>1</v>
      </c>
      <c r="J1473" s="36" t="s">
        <v>460</v>
      </c>
      <c r="K1473" s="36" t="str">
        <f t="shared" ca="1" si="22"/>
        <v>46B1E612-BE99-482F-8E08-C39EF4DC082D</v>
      </c>
      <c r="L1473" s="37"/>
      <c r="M1473" s="37" t="s">
        <v>115</v>
      </c>
    </row>
    <row r="1474" spans="1:13" ht="15" customHeight="1" x14ac:dyDescent="0.3">
      <c r="A1474" s="3" t="s">
        <v>494</v>
      </c>
      <c r="B1474" s="4" t="s">
        <v>113</v>
      </c>
      <c r="C1474" s="9" t="s">
        <v>114</v>
      </c>
      <c r="D1474" s="4" t="s">
        <v>458</v>
      </c>
      <c r="E1474" s="4" t="s">
        <v>39</v>
      </c>
      <c r="F1474" s="34" t="s">
        <v>298</v>
      </c>
      <c r="G1474" s="35">
        <v>20</v>
      </c>
      <c r="H1474" s="3" t="s">
        <v>459</v>
      </c>
      <c r="I1474" s="36" t="s">
        <v>1</v>
      </c>
      <c r="J1474" s="36" t="s">
        <v>460</v>
      </c>
      <c r="K1474" s="36" t="str">
        <f t="shared" ref="K1474:K1537" ca="1" si="23">_GuidQuasiHexGenerator</f>
        <v>6C75EB6D-AEC8-4600-EBE4-446B39F45FA9</v>
      </c>
      <c r="L1474" s="37"/>
      <c r="M1474" s="37" t="s">
        <v>115</v>
      </c>
    </row>
    <row r="1475" spans="1:13" ht="15" customHeight="1" x14ac:dyDescent="0.3">
      <c r="A1475" s="3" t="s">
        <v>494</v>
      </c>
      <c r="B1475" s="4" t="s">
        <v>113</v>
      </c>
      <c r="C1475" s="9" t="s">
        <v>114</v>
      </c>
      <c r="D1475" s="4" t="s">
        <v>458</v>
      </c>
      <c r="E1475" s="4" t="s">
        <v>39</v>
      </c>
      <c r="F1475" s="34" t="s">
        <v>300</v>
      </c>
      <c r="G1475" s="35">
        <v>20</v>
      </c>
      <c r="H1475" s="3" t="s">
        <v>459</v>
      </c>
      <c r="I1475" s="36" t="s">
        <v>1</v>
      </c>
      <c r="J1475" s="36" t="s">
        <v>460</v>
      </c>
      <c r="K1475" s="36" t="str">
        <f t="shared" ca="1" si="23"/>
        <v>8600D68F-F244-8B3F-9990-833F683242FA</v>
      </c>
      <c r="L1475" s="37"/>
      <c r="M1475" s="37" t="s">
        <v>115</v>
      </c>
    </row>
    <row r="1476" spans="1:13" ht="15" customHeight="1" x14ac:dyDescent="0.3">
      <c r="A1476" s="3" t="s">
        <v>494</v>
      </c>
      <c r="B1476" s="4" t="s">
        <v>113</v>
      </c>
      <c r="C1476" s="9" t="s">
        <v>114</v>
      </c>
      <c r="D1476" s="4" t="s">
        <v>458</v>
      </c>
      <c r="E1476" s="4" t="s">
        <v>39</v>
      </c>
      <c r="F1476" s="34" t="s">
        <v>302</v>
      </c>
      <c r="G1476" s="35">
        <v>20</v>
      </c>
      <c r="H1476" s="3" t="s">
        <v>459</v>
      </c>
      <c r="I1476" s="36" t="s">
        <v>1</v>
      </c>
      <c r="J1476" s="36" t="s">
        <v>460</v>
      </c>
      <c r="K1476" s="36" t="str">
        <f t="shared" ca="1" si="23"/>
        <v>55F03B34-AF69-A0F3-B952-9C6A00722DA3</v>
      </c>
      <c r="L1476" s="37"/>
      <c r="M1476" s="37" t="s">
        <v>115</v>
      </c>
    </row>
    <row r="1477" spans="1:13" ht="15" customHeight="1" x14ac:dyDescent="0.3">
      <c r="A1477" s="3" t="s">
        <v>494</v>
      </c>
      <c r="B1477" s="4" t="s">
        <v>113</v>
      </c>
      <c r="C1477" s="9" t="s">
        <v>114</v>
      </c>
      <c r="D1477" s="4" t="s">
        <v>458</v>
      </c>
      <c r="E1477" s="4" t="s">
        <v>39</v>
      </c>
      <c r="F1477" s="34" t="s">
        <v>304</v>
      </c>
      <c r="G1477" s="35">
        <v>20</v>
      </c>
      <c r="H1477" s="3" t="s">
        <v>459</v>
      </c>
      <c r="I1477" s="36" t="s">
        <v>1</v>
      </c>
      <c r="J1477" s="36" t="s">
        <v>460</v>
      </c>
      <c r="K1477" s="36" t="str">
        <f t="shared" ca="1" si="23"/>
        <v>C113498D-D36B-A3E7-C371-83CEA041E395</v>
      </c>
      <c r="L1477" s="37"/>
      <c r="M1477" s="37" t="s">
        <v>115</v>
      </c>
    </row>
    <row r="1478" spans="1:13" ht="15" customHeight="1" x14ac:dyDescent="0.3">
      <c r="A1478" s="3" t="s">
        <v>494</v>
      </c>
      <c r="B1478" s="4" t="s">
        <v>113</v>
      </c>
      <c r="C1478" s="9" t="s">
        <v>114</v>
      </c>
      <c r="D1478" s="4" t="s">
        <v>458</v>
      </c>
      <c r="E1478" s="4" t="s">
        <v>39</v>
      </c>
      <c r="F1478" s="34" t="s">
        <v>306</v>
      </c>
      <c r="G1478" s="35">
        <v>20</v>
      </c>
      <c r="H1478" s="3" t="s">
        <v>459</v>
      </c>
      <c r="I1478" s="36" t="s">
        <v>1</v>
      </c>
      <c r="J1478" s="36" t="s">
        <v>460</v>
      </c>
      <c r="K1478" s="36" t="str">
        <f t="shared" ca="1" si="23"/>
        <v>9FAB3C67-9B88-6726-9148-D32C5CAC8133</v>
      </c>
      <c r="L1478" s="37"/>
      <c r="M1478" s="37" t="s">
        <v>115</v>
      </c>
    </row>
    <row r="1479" spans="1:13" ht="15" customHeight="1" x14ac:dyDescent="0.3">
      <c r="A1479" s="3" t="s">
        <v>494</v>
      </c>
      <c r="B1479" s="4" t="s">
        <v>113</v>
      </c>
      <c r="C1479" s="9" t="s">
        <v>114</v>
      </c>
      <c r="D1479" s="4" t="s">
        <v>458</v>
      </c>
      <c r="E1479" s="4" t="s">
        <v>39</v>
      </c>
      <c r="F1479" s="34" t="s">
        <v>308</v>
      </c>
      <c r="G1479" s="35">
        <v>20</v>
      </c>
      <c r="H1479" s="3" t="s">
        <v>459</v>
      </c>
      <c r="I1479" s="36" t="s">
        <v>1</v>
      </c>
      <c r="J1479" s="36" t="s">
        <v>460</v>
      </c>
      <c r="K1479" s="36" t="str">
        <f t="shared" ca="1" si="23"/>
        <v>701E92CF-6C99-3EAF-C5A3-361B4B6F3B68</v>
      </c>
      <c r="L1479" s="37"/>
      <c r="M1479" s="37" t="s">
        <v>115</v>
      </c>
    </row>
    <row r="1480" spans="1:13" ht="15" customHeight="1" x14ac:dyDescent="0.3">
      <c r="A1480" s="3" t="s">
        <v>494</v>
      </c>
      <c r="B1480" s="4" t="s">
        <v>113</v>
      </c>
      <c r="C1480" s="9" t="s">
        <v>114</v>
      </c>
      <c r="D1480" s="4" t="s">
        <v>458</v>
      </c>
      <c r="E1480" s="4" t="s">
        <v>39</v>
      </c>
      <c r="F1480" s="34" t="s">
        <v>310</v>
      </c>
      <c r="G1480" s="35">
        <v>20</v>
      </c>
      <c r="H1480" s="3" t="s">
        <v>459</v>
      </c>
      <c r="I1480" s="36" t="s">
        <v>1</v>
      </c>
      <c r="J1480" s="36" t="s">
        <v>460</v>
      </c>
      <c r="K1480" s="36" t="str">
        <f t="shared" ca="1" si="23"/>
        <v>161032C4-7D89-C967-4FE7-0534EF6C8977</v>
      </c>
      <c r="L1480" s="37"/>
      <c r="M1480" s="37" t="s">
        <v>115</v>
      </c>
    </row>
    <row r="1481" spans="1:13" ht="15" customHeight="1" x14ac:dyDescent="0.3">
      <c r="A1481" s="3" t="s">
        <v>494</v>
      </c>
      <c r="B1481" s="4" t="s">
        <v>113</v>
      </c>
      <c r="C1481" s="9" t="s">
        <v>114</v>
      </c>
      <c r="D1481" s="4" t="s">
        <v>458</v>
      </c>
      <c r="E1481" s="4" t="s">
        <v>39</v>
      </c>
      <c r="F1481" s="34" t="s">
        <v>312</v>
      </c>
      <c r="G1481" s="35">
        <v>20</v>
      </c>
      <c r="H1481" s="3" t="s">
        <v>459</v>
      </c>
      <c r="I1481" s="36" t="s">
        <v>1</v>
      </c>
      <c r="J1481" s="36" t="s">
        <v>460</v>
      </c>
      <c r="K1481" s="36" t="str">
        <f t="shared" ca="1" si="23"/>
        <v>EAF7A5B6-F4BC-2C18-3E16-5E2BB2CDAC7E</v>
      </c>
      <c r="L1481" s="37"/>
      <c r="M1481" s="37" t="s">
        <v>115</v>
      </c>
    </row>
    <row r="1482" spans="1:13" ht="15" customHeight="1" x14ac:dyDescent="0.3">
      <c r="A1482" s="3" t="s">
        <v>494</v>
      </c>
      <c r="B1482" s="4" t="s">
        <v>113</v>
      </c>
      <c r="C1482" s="9" t="s">
        <v>114</v>
      </c>
      <c r="D1482" s="4" t="s">
        <v>458</v>
      </c>
      <c r="E1482" s="4" t="s">
        <v>39</v>
      </c>
      <c r="F1482" s="34" t="s">
        <v>314</v>
      </c>
      <c r="G1482" s="35">
        <v>20</v>
      </c>
      <c r="H1482" s="3" t="s">
        <v>459</v>
      </c>
      <c r="I1482" s="36" t="s">
        <v>1</v>
      </c>
      <c r="J1482" s="36" t="s">
        <v>460</v>
      </c>
      <c r="K1482" s="36" t="str">
        <f t="shared" ca="1" si="23"/>
        <v>B880D2F4-7E6C-A390-3EF2-C216331F0469</v>
      </c>
      <c r="L1482" s="37"/>
      <c r="M1482" s="37" t="s">
        <v>115</v>
      </c>
    </row>
    <row r="1483" spans="1:13" ht="15" customHeight="1" x14ac:dyDescent="0.3">
      <c r="A1483" s="3" t="s">
        <v>494</v>
      </c>
      <c r="B1483" s="4" t="s">
        <v>113</v>
      </c>
      <c r="C1483" s="9" t="s">
        <v>114</v>
      </c>
      <c r="D1483" s="4" t="s">
        <v>458</v>
      </c>
      <c r="E1483" s="4" t="s">
        <v>39</v>
      </c>
      <c r="F1483" s="34" t="s">
        <v>316</v>
      </c>
      <c r="G1483" s="35">
        <v>20</v>
      </c>
      <c r="H1483" s="3" t="s">
        <v>459</v>
      </c>
      <c r="I1483" s="36" t="s">
        <v>1</v>
      </c>
      <c r="J1483" s="36" t="s">
        <v>460</v>
      </c>
      <c r="K1483" s="36" t="str">
        <f t="shared" ca="1" si="23"/>
        <v>05D169D1-688D-A984-74EA-B69512CA7C0B</v>
      </c>
      <c r="L1483" s="37"/>
      <c r="M1483" s="37" t="s">
        <v>115</v>
      </c>
    </row>
    <row r="1484" spans="1:13" ht="15" customHeight="1" x14ac:dyDescent="0.3">
      <c r="A1484" s="3" t="s">
        <v>494</v>
      </c>
      <c r="B1484" s="4" t="s">
        <v>113</v>
      </c>
      <c r="C1484" s="9" t="s">
        <v>114</v>
      </c>
      <c r="D1484" s="4" t="s">
        <v>458</v>
      </c>
      <c r="E1484" s="4" t="s">
        <v>39</v>
      </c>
      <c r="F1484" s="34" t="s">
        <v>318</v>
      </c>
      <c r="G1484" s="35">
        <v>20</v>
      </c>
      <c r="H1484" s="3" t="s">
        <v>459</v>
      </c>
      <c r="I1484" s="36" t="s">
        <v>1</v>
      </c>
      <c r="J1484" s="36" t="s">
        <v>460</v>
      </c>
      <c r="K1484" s="36" t="str">
        <f t="shared" ca="1" si="23"/>
        <v>727307BE-88E8-82F1-5950-820E4933E854</v>
      </c>
      <c r="L1484" s="37"/>
      <c r="M1484" s="37" t="s">
        <v>115</v>
      </c>
    </row>
    <row r="1485" spans="1:13" ht="15" customHeight="1" x14ac:dyDescent="0.3">
      <c r="A1485" s="3" t="s">
        <v>494</v>
      </c>
      <c r="B1485" s="4" t="s">
        <v>113</v>
      </c>
      <c r="C1485" s="9" t="s">
        <v>114</v>
      </c>
      <c r="D1485" s="4" t="s">
        <v>458</v>
      </c>
      <c r="E1485" s="4" t="s">
        <v>39</v>
      </c>
      <c r="F1485" s="34" t="s">
        <v>320</v>
      </c>
      <c r="G1485" s="35">
        <v>20</v>
      </c>
      <c r="H1485" s="3" t="s">
        <v>459</v>
      </c>
      <c r="I1485" s="36" t="s">
        <v>1</v>
      </c>
      <c r="J1485" s="36" t="s">
        <v>460</v>
      </c>
      <c r="K1485" s="36" t="str">
        <f t="shared" ca="1" si="23"/>
        <v>DA1609B8-2508-660D-A442-0443A176AD46</v>
      </c>
      <c r="L1485" s="37"/>
      <c r="M1485" s="37" t="s">
        <v>115</v>
      </c>
    </row>
    <row r="1486" spans="1:13" ht="15" customHeight="1" x14ac:dyDescent="0.3">
      <c r="A1486" s="3" t="s">
        <v>494</v>
      </c>
      <c r="B1486" s="4" t="s">
        <v>113</v>
      </c>
      <c r="C1486" s="9" t="s">
        <v>114</v>
      </c>
      <c r="D1486" s="4" t="s">
        <v>458</v>
      </c>
      <c r="E1486" s="4" t="s">
        <v>39</v>
      </c>
      <c r="F1486" s="34" t="s">
        <v>322</v>
      </c>
      <c r="G1486" s="35">
        <v>20</v>
      </c>
      <c r="H1486" s="3" t="s">
        <v>459</v>
      </c>
      <c r="I1486" s="36" t="s">
        <v>1</v>
      </c>
      <c r="J1486" s="36" t="s">
        <v>460</v>
      </c>
      <c r="K1486" s="36" t="str">
        <f t="shared" ca="1" si="23"/>
        <v>FCF3CD53-2BC1-9A33-9907-85C502677647</v>
      </c>
      <c r="L1486" s="37"/>
      <c r="M1486" s="37" t="s">
        <v>115</v>
      </c>
    </row>
    <row r="1487" spans="1:13" ht="15" customHeight="1" x14ac:dyDescent="0.3">
      <c r="A1487" s="3" t="s">
        <v>494</v>
      </c>
      <c r="B1487" s="4" t="s">
        <v>113</v>
      </c>
      <c r="C1487" s="9" t="s">
        <v>114</v>
      </c>
      <c r="D1487" s="4" t="s">
        <v>458</v>
      </c>
      <c r="E1487" s="4" t="s">
        <v>39</v>
      </c>
      <c r="F1487" s="34" t="s">
        <v>324</v>
      </c>
      <c r="G1487" s="35">
        <v>20</v>
      </c>
      <c r="H1487" s="3" t="s">
        <v>459</v>
      </c>
      <c r="I1487" s="36" t="s">
        <v>1</v>
      </c>
      <c r="J1487" s="36" t="s">
        <v>460</v>
      </c>
      <c r="K1487" s="36" t="str">
        <f t="shared" ca="1" si="23"/>
        <v>C51B274F-29EC-797B-6D9C-3C9AED3520F1</v>
      </c>
      <c r="L1487" s="37"/>
      <c r="M1487" s="37" t="s">
        <v>115</v>
      </c>
    </row>
    <row r="1488" spans="1:13" ht="15" customHeight="1" x14ac:dyDescent="0.3">
      <c r="A1488" s="3" t="s">
        <v>494</v>
      </c>
      <c r="B1488" s="4" t="s">
        <v>113</v>
      </c>
      <c r="C1488" s="9" t="s">
        <v>114</v>
      </c>
      <c r="D1488" s="4" t="s">
        <v>458</v>
      </c>
      <c r="E1488" s="4" t="s">
        <v>39</v>
      </c>
      <c r="F1488" s="34" t="s">
        <v>326</v>
      </c>
      <c r="G1488" s="35">
        <v>20</v>
      </c>
      <c r="H1488" s="3" t="s">
        <v>459</v>
      </c>
      <c r="I1488" s="36" t="s">
        <v>1</v>
      </c>
      <c r="J1488" s="36" t="s">
        <v>460</v>
      </c>
      <c r="K1488" s="36" t="str">
        <f t="shared" ca="1" si="23"/>
        <v>5BE561F8-5432-96BB-7865-85448041AD71</v>
      </c>
      <c r="L1488" s="37"/>
      <c r="M1488" s="37" t="s">
        <v>115</v>
      </c>
    </row>
    <row r="1489" spans="1:13" ht="15" customHeight="1" x14ac:dyDescent="0.3">
      <c r="A1489" s="3" t="s">
        <v>494</v>
      </c>
      <c r="B1489" s="4" t="s">
        <v>113</v>
      </c>
      <c r="C1489" s="9" t="s">
        <v>114</v>
      </c>
      <c r="D1489" s="4" t="s">
        <v>458</v>
      </c>
      <c r="E1489" s="4" t="s">
        <v>39</v>
      </c>
      <c r="F1489" s="34" t="s">
        <v>328</v>
      </c>
      <c r="G1489" s="35">
        <v>20</v>
      </c>
      <c r="H1489" s="3" t="s">
        <v>459</v>
      </c>
      <c r="I1489" s="36" t="s">
        <v>1</v>
      </c>
      <c r="J1489" s="36" t="s">
        <v>460</v>
      </c>
      <c r="K1489" s="36" t="str">
        <f t="shared" ca="1" si="23"/>
        <v>F9FA9F3C-FDB4-61C2-BC7C-E9B1B8784730</v>
      </c>
      <c r="L1489" s="37"/>
      <c r="M1489" s="37" t="s">
        <v>115</v>
      </c>
    </row>
    <row r="1490" spans="1:13" ht="15" customHeight="1" x14ac:dyDescent="0.3">
      <c r="A1490" s="3" t="s">
        <v>494</v>
      </c>
      <c r="B1490" s="4" t="s">
        <v>113</v>
      </c>
      <c r="C1490" s="9" t="s">
        <v>114</v>
      </c>
      <c r="D1490" s="4" t="s">
        <v>458</v>
      </c>
      <c r="E1490" s="4" t="s">
        <v>39</v>
      </c>
      <c r="F1490" s="34" t="s">
        <v>330</v>
      </c>
      <c r="G1490" s="35">
        <v>20</v>
      </c>
      <c r="H1490" s="3" t="s">
        <v>459</v>
      </c>
      <c r="I1490" s="36" t="s">
        <v>1</v>
      </c>
      <c r="J1490" s="36" t="s">
        <v>460</v>
      </c>
      <c r="K1490" s="36" t="str">
        <f t="shared" ca="1" si="23"/>
        <v>397960AE-0B90-F6B0-5DC0-4905E5A7E644</v>
      </c>
      <c r="L1490" s="37"/>
      <c r="M1490" s="37" t="s">
        <v>115</v>
      </c>
    </row>
    <row r="1491" spans="1:13" ht="15" customHeight="1" x14ac:dyDescent="0.3">
      <c r="A1491" s="3" t="s">
        <v>494</v>
      </c>
      <c r="B1491" s="4" t="s">
        <v>113</v>
      </c>
      <c r="C1491" s="9" t="s">
        <v>114</v>
      </c>
      <c r="D1491" s="4" t="s">
        <v>458</v>
      </c>
      <c r="E1491" s="4" t="s">
        <v>39</v>
      </c>
      <c r="F1491" s="34" t="s">
        <v>332</v>
      </c>
      <c r="G1491" s="35">
        <v>20</v>
      </c>
      <c r="H1491" s="3" t="s">
        <v>459</v>
      </c>
      <c r="I1491" s="36" t="s">
        <v>1</v>
      </c>
      <c r="J1491" s="36" t="s">
        <v>460</v>
      </c>
      <c r="K1491" s="36" t="str">
        <f t="shared" ca="1" si="23"/>
        <v>A7442AC5-1380-B4A3-4564-D13A6ED783A5</v>
      </c>
      <c r="L1491" s="37"/>
      <c r="M1491" s="37" t="s">
        <v>115</v>
      </c>
    </row>
    <row r="1492" spans="1:13" ht="15" customHeight="1" x14ac:dyDescent="0.3">
      <c r="A1492" s="3" t="s">
        <v>494</v>
      </c>
      <c r="B1492" s="4" t="s">
        <v>113</v>
      </c>
      <c r="C1492" s="9" t="s">
        <v>114</v>
      </c>
      <c r="D1492" s="4" t="s">
        <v>458</v>
      </c>
      <c r="E1492" s="4" t="s">
        <v>39</v>
      </c>
      <c r="F1492" s="34" t="s">
        <v>334</v>
      </c>
      <c r="G1492" s="35">
        <v>20</v>
      </c>
      <c r="H1492" s="3" t="s">
        <v>459</v>
      </c>
      <c r="I1492" s="36" t="s">
        <v>1</v>
      </c>
      <c r="J1492" s="36" t="s">
        <v>460</v>
      </c>
      <c r="K1492" s="36" t="str">
        <f t="shared" ca="1" si="23"/>
        <v>693E05A8-77B2-38F7-EA55-44077BBC9B33</v>
      </c>
      <c r="L1492" s="37"/>
      <c r="M1492" s="37" t="s">
        <v>115</v>
      </c>
    </row>
    <row r="1493" spans="1:13" ht="15" customHeight="1" x14ac:dyDescent="0.3">
      <c r="A1493" s="3" t="s">
        <v>494</v>
      </c>
      <c r="B1493" s="4" t="s">
        <v>113</v>
      </c>
      <c r="C1493" s="9" t="s">
        <v>114</v>
      </c>
      <c r="D1493" s="4" t="s">
        <v>458</v>
      </c>
      <c r="E1493" s="4" t="s">
        <v>39</v>
      </c>
      <c r="F1493" s="34" t="s">
        <v>336</v>
      </c>
      <c r="G1493" s="35">
        <v>20</v>
      </c>
      <c r="H1493" s="3" t="s">
        <v>459</v>
      </c>
      <c r="I1493" s="36" t="s">
        <v>1</v>
      </c>
      <c r="J1493" s="36" t="s">
        <v>460</v>
      </c>
      <c r="K1493" s="36" t="str">
        <f t="shared" ca="1" si="23"/>
        <v>65F6B8CA-1D05-2620-1D4E-931EE20382F0</v>
      </c>
      <c r="L1493" s="37"/>
      <c r="M1493" s="37" t="s">
        <v>115</v>
      </c>
    </row>
    <row r="1494" spans="1:13" ht="15" customHeight="1" x14ac:dyDescent="0.3">
      <c r="A1494" s="3" t="s">
        <v>494</v>
      </c>
      <c r="B1494" s="4" t="s">
        <v>113</v>
      </c>
      <c r="C1494" s="9" t="s">
        <v>114</v>
      </c>
      <c r="D1494" s="4" t="s">
        <v>458</v>
      </c>
      <c r="E1494" s="4" t="s">
        <v>39</v>
      </c>
      <c r="F1494" s="34" t="s">
        <v>338</v>
      </c>
      <c r="G1494" s="35">
        <v>20</v>
      </c>
      <c r="H1494" s="3" t="s">
        <v>459</v>
      </c>
      <c r="I1494" s="36" t="s">
        <v>1</v>
      </c>
      <c r="J1494" s="36" t="s">
        <v>460</v>
      </c>
      <c r="K1494" s="36" t="str">
        <f t="shared" ca="1" si="23"/>
        <v>C1AFD1D2-FF50-8EDB-34B3-FE7404D382F8</v>
      </c>
      <c r="L1494" s="37"/>
      <c r="M1494" s="37" t="s">
        <v>115</v>
      </c>
    </row>
    <row r="1495" spans="1:13" ht="15" customHeight="1" x14ac:dyDescent="0.3">
      <c r="A1495" s="3" t="s">
        <v>494</v>
      </c>
      <c r="B1495" s="4" t="s">
        <v>113</v>
      </c>
      <c r="C1495" s="9" t="s">
        <v>114</v>
      </c>
      <c r="D1495" s="4" t="s">
        <v>458</v>
      </c>
      <c r="E1495" s="4" t="s">
        <v>39</v>
      </c>
      <c r="F1495" s="34" t="s">
        <v>340</v>
      </c>
      <c r="G1495" s="35">
        <v>20</v>
      </c>
      <c r="H1495" s="3" t="s">
        <v>459</v>
      </c>
      <c r="I1495" s="36" t="s">
        <v>1</v>
      </c>
      <c r="J1495" s="36" t="s">
        <v>460</v>
      </c>
      <c r="K1495" s="36" t="str">
        <f t="shared" ca="1" si="23"/>
        <v>2D63F83D-249F-E1F8-C753-EB3185DC4F0D</v>
      </c>
      <c r="L1495" s="37"/>
      <c r="M1495" s="37" t="s">
        <v>115</v>
      </c>
    </row>
    <row r="1496" spans="1:13" ht="15" customHeight="1" x14ac:dyDescent="0.3">
      <c r="A1496" s="3" t="s">
        <v>494</v>
      </c>
      <c r="B1496" s="4" t="s">
        <v>113</v>
      </c>
      <c r="C1496" s="9" t="s">
        <v>114</v>
      </c>
      <c r="D1496" s="4" t="s">
        <v>458</v>
      </c>
      <c r="E1496" s="4" t="s">
        <v>39</v>
      </c>
      <c r="F1496" s="34" t="s">
        <v>342</v>
      </c>
      <c r="G1496" s="35">
        <v>20</v>
      </c>
      <c r="H1496" s="3" t="s">
        <v>459</v>
      </c>
      <c r="I1496" s="36" t="s">
        <v>1</v>
      </c>
      <c r="J1496" s="36" t="s">
        <v>460</v>
      </c>
      <c r="K1496" s="36" t="str">
        <f t="shared" ca="1" si="23"/>
        <v>EE258670-C308-39F4-5CBB-FF6D03809CDF</v>
      </c>
      <c r="L1496" s="37"/>
      <c r="M1496" s="37" t="s">
        <v>115</v>
      </c>
    </row>
    <row r="1497" spans="1:13" ht="15" customHeight="1" x14ac:dyDescent="0.3">
      <c r="A1497" s="3" t="s">
        <v>494</v>
      </c>
      <c r="B1497" s="4" t="s">
        <v>113</v>
      </c>
      <c r="C1497" s="9" t="s">
        <v>114</v>
      </c>
      <c r="D1497" s="4" t="s">
        <v>458</v>
      </c>
      <c r="E1497" s="4" t="s">
        <v>39</v>
      </c>
      <c r="F1497" s="34" t="s">
        <v>344</v>
      </c>
      <c r="G1497" s="35">
        <v>20</v>
      </c>
      <c r="H1497" s="3" t="s">
        <v>459</v>
      </c>
      <c r="I1497" s="36" t="s">
        <v>1</v>
      </c>
      <c r="J1497" s="36" t="s">
        <v>460</v>
      </c>
      <c r="K1497" s="36" t="str">
        <f t="shared" ca="1" si="23"/>
        <v>86A86394-E128-BD6B-0F15-18B89A8D0622</v>
      </c>
      <c r="L1497" s="37"/>
      <c r="M1497" s="37" t="s">
        <v>115</v>
      </c>
    </row>
    <row r="1498" spans="1:13" ht="15" customHeight="1" x14ac:dyDescent="0.3">
      <c r="A1498" s="3" t="s">
        <v>494</v>
      </c>
      <c r="B1498" s="4" t="s">
        <v>113</v>
      </c>
      <c r="C1498" s="9" t="s">
        <v>114</v>
      </c>
      <c r="D1498" s="4" t="s">
        <v>458</v>
      </c>
      <c r="E1498" s="4" t="s">
        <v>39</v>
      </c>
      <c r="F1498" s="34" t="s">
        <v>346</v>
      </c>
      <c r="G1498" s="35">
        <v>20</v>
      </c>
      <c r="H1498" s="3" t="s">
        <v>459</v>
      </c>
      <c r="I1498" s="36" t="s">
        <v>1</v>
      </c>
      <c r="J1498" s="36" t="s">
        <v>460</v>
      </c>
      <c r="K1498" s="36" t="str">
        <f t="shared" ca="1" si="23"/>
        <v>575BD984-492D-4FB7-5D31-C8E9DE214EA4</v>
      </c>
      <c r="L1498" s="37"/>
      <c r="M1498" s="37" t="s">
        <v>115</v>
      </c>
    </row>
    <row r="1499" spans="1:13" ht="15" customHeight="1" x14ac:dyDescent="0.3">
      <c r="A1499" s="3" t="s">
        <v>494</v>
      </c>
      <c r="B1499" s="4" t="s">
        <v>113</v>
      </c>
      <c r="C1499" s="9" t="s">
        <v>114</v>
      </c>
      <c r="D1499" s="4" t="s">
        <v>458</v>
      </c>
      <c r="E1499" s="4" t="s">
        <v>39</v>
      </c>
      <c r="F1499" s="34" t="s">
        <v>348</v>
      </c>
      <c r="G1499" s="35">
        <v>20</v>
      </c>
      <c r="H1499" s="3" t="s">
        <v>459</v>
      </c>
      <c r="I1499" s="36" t="s">
        <v>1</v>
      </c>
      <c r="J1499" s="36" t="s">
        <v>460</v>
      </c>
      <c r="K1499" s="36" t="str">
        <f t="shared" ca="1" si="23"/>
        <v>6A58B7F1-DF32-AE5A-80D0-02C46C2F8D58</v>
      </c>
      <c r="L1499" s="37"/>
      <c r="M1499" s="37" t="s">
        <v>115</v>
      </c>
    </row>
    <row r="1500" spans="1:13" ht="15" customHeight="1" x14ac:dyDescent="0.3">
      <c r="A1500" s="3" t="s">
        <v>494</v>
      </c>
      <c r="B1500" s="4" t="s">
        <v>113</v>
      </c>
      <c r="C1500" s="9" t="s">
        <v>114</v>
      </c>
      <c r="D1500" s="4" t="s">
        <v>458</v>
      </c>
      <c r="E1500" s="4" t="s">
        <v>39</v>
      </c>
      <c r="F1500" s="34" t="s">
        <v>350</v>
      </c>
      <c r="G1500" s="35">
        <v>20</v>
      </c>
      <c r="H1500" s="3" t="s">
        <v>459</v>
      </c>
      <c r="I1500" s="36" t="s">
        <v>1</v>
      </c>
      <c r="J1500" s="36" t="s">
        <v>460</v>
      </c>
      <c r="K1500" s="36" t="str">
        <f t="shared" ca="1" si="23"/>
        <v>28CFCAEC-24B6-7983-E88D-DA76B2E08EF8</v>
      </c>
      <c r="L1500" s="37"/>
      <c r="M1500" s="37" t="s">
        <v>115</v>
      </c>
    </row>
    <row r="1501" spans="1:13" ht="15" customHeight="1" x14ac:dyDescent="0.3">
      <c r="A1501" s="3" t="s">
        <v>494</v>
      </c>
      <c r="B1501" s="4" t="s">
        <v>113</v>
      </c>
      <c r="C1501" s="9" t="s">
        <v>114</v>
      </c>
      <c r="D1501" s="4" t="s">
        <v>458</v>
      </c>
      <c r="E1501" s="4" t="s">
        <v>39</v>
      </c>
      <c r="F1501" s="34" t="s">
        <v>352</v>
      </c>
      <c r="G1501" s="35">
        <v>20</v>
      </c>
      <c r="H1501" s="3" t="s">
        <v>459</v>
      </c>
      <c r="I1501" s="36" t="s">
        <v>1</v>
      </c>
      <c r="J1501" s="36" t="s">
        <v>460</v>
      </c>
      <c r="K1501" s="36" t="str">
        <f t="shared" ca="1" si="23"/>
        <v>347513E3-065D-4EC4-0565-5D4AD407FFAB</v>
      </c>
      <c r="L1501" s="37"/>
      <c r="M1501" s="37" t="s">
        <v>115</v>
      </c>
    </row>
    <row r="1502" spans="1:13" ht="15" customHeight="1" x14ac:dyDescent="0.3">
      <c r="A1502" s="3" t="s">
        <v>494</v>
      </c>
      <c r="B1502" s="4" t="s">
        <v>113</v>
      </c>
      <c r="C1502" s="9" t="s">
        <v>114</v>
      </c>
      <c r="D1502" s="4" t="s">
        <v>458</v>
      </c>
      <c r="E1502" s="4" t="s">
        <v>39</v>
      </c>
      <c r="F1502" s="34" t="s">
        <v>354</v>
      </c>
      <c r="G1502" s="35">
        <v>20</v>
      </c>
      <c r="H1502" s="3" t="s">
        <v>459</v>
      </c>
      <c r="I1502" s="36" t="s">
        <v>1</v>
      </c>
      <c r="J1502" s="36" t="s">
        <v>460</v>
      </c>
      <c r="K1502" s="36" t="str">
        <f t="shared" ca="1" si="23"/>
        <v>C3551AB7-3BAF-5C1F-4333-9EB5BD719E04</v>
      </c>
      <c r="L1502" s="37"/>
      <c r="M1502" s="37" t="s">
        <v>115</v>
      </c>
    </row>
    <row r="1503" spans="1:13" ht="15" customHeight="1" x14ac:dyDescent="0.3">
      <c r="A1503" s="3" t="s">
        <v>494</v>
      </c>
      <c r="B1503" s="4" t="s">
        <v>113</v>
      </c>
      <c r="C1503" s="9" t="s">
        <v>114</v>
      </c>
      <c r="D1503" s="4" t="s">
        <v>458</v>
      </c>
      <c r="E1503" s="4" t="s">
        <v>39</v>
      </c>
      <c r="F1503" s="34" t="s">
        <v>356</v>
      </c>
      <c r="G1503" s="35">
        <v>20</v>
      </c>
      <c r="H1503" s="3" t="s">
        <v>459</v>
      </c>
      <c r="I1503" s="36" t="s">
        <v>1</v>
      </c>
      <c r="J1503" s="36" t="s">
        <v>460</v>
      </c>
      <c r="K1503" s="36" t="str">
        <f t="shared" ca="1" si="23"/>
        <v>DD66EF5B-9B2E-3C85-DD95-57515538C329</v>
      </c>
      <c r="L1503" s="37"/>
      <c r="M1503" s="37" t="s">
        <v>115</v>
      </c>
    </row>
    <row r="1504" spans="1:13" ht="15" customHeight="1" x14ac:dyDescent="0.3">
      <c r="A1504" s="3" t="s">
        <v>494</v>
      </c>
      <c r="B1504" s="4" t="s">
        <v>113</v>
      </c>
      <c r="C1504" s="9" t="s">
        <v>114</v>
      </c>
      <c r="D1504" s="4" t="s">
        <v>458</v>
      </c>
      <c r="E1504" s="4" t="s">
        <v>39</v>
      </c>
      <c r="F1504" s="34" t="s">
        <v>358</v>
      </c>
      <c r="G1504" s="35">
        <v>20</v>
      </c>
      <c r="H1504" s="3" t="s">
        <v>459</v>
      </c>
      <c r="I1504" s="36" t="s">
        <v>1</v>
      </c>
      <c r="J1504" s="36" t="s">
        <v>460</v>
      </c>
      <c r="K1504" s="36" t="str">
        <f t="shared" ca="1" si="23"/>
        <v>0A13AF3A-8A1E-9D98-66C2-4BBD94DA67BB</v>
      </c>
      <c r="L1504" s="37"/>
      <c r="M1504" s="37" t="s">
        <v>115</v>
      </c>
    </row>
    <row r="1505" spans="1:13" ht="15" customHeight="1" x14ac:dyDescent="0.3">
      <c r="A1505" s="3" t="s">
        <v>494</v>
      </c>
      <c r="B1505" s="4" t="s">
        <v>113</v>
      </c>
      <c r="C1505" s="9" t="s">
        <v>114</v>
      </c>
      <c r="D1505" s="4" t="s">
        <v>458</v>
      </c>
      <c r="E1505" s="4" t="s">
        <v>39</v>
      </c>
      <c r="F1505" s="34" t="s">
        <v>360</v>
      </c>
      <c r="G1505" s="35">
        <v>20</v>
      </c>
      <c r="H1505" s="3" t="s">
        <v>459</v>
      </c>
      <c r="I1505" s="36" t="s">
        <v>1</v>
      </c>
      <c r="J1505" s="36" t="s">
        <v>460</v>
      </c>
      <c r="K1505" s="36" t="str">
        <f t="shared" ca="1" si="23"/>
        <v>84D72C17-25BB-76BA-74FB-CDDBD9FB1D71</v>
      </c>
      <c r="L1505" s="37"/>
      <c r="M1505" s="37" t="s">
        <v>115</v>
      </c>
    </row>
    <row r="1506" spans="1:13" ht="15" customHeight="1" x14ac:dyDescent="0.3">
      <c r="A1506" s="3" t="s">
        <v>494</v>
      </c>
      <c r="B1506" s="4" t="s">
        <v>113</v>
      </c>
      <c r="C1506" s="9" t="s">
        <v>114</v>
      </c>
      <c r="D1506" s="4" t="s">
        <v>458</v>
      </c>
      <c r="E1506" s="4" t="s">
        <v>39</v>
      </c>
      <c r="F1506" s="34" t="s">
        <v>362</v>
      </c>
      <c r="G1506" s="35">
        <v>20</v>
      </c>
      <c r="H1506" s="3" t="s">
        <v>459</v>
      </c>
      <c r="I1506" s="36" t="s">
        <v>1</v>
      </c>
      <c r="J1506" s="36" t="s">
        <v>460</v>
      </c>
      <c r="K1506" s="36" t="str">
        <f t="shared" ca="1" si="23"/>
        <v>0DD5DE3D-3A12-E24F-82E7-AB13DB8EE515</v>
      </c>
      <c r="L1506" s="37"/>
      <c r="M1506" s="37" t="s">
        <v>115</v>
      </c>
    </row>
    <row r="1507" spans="1:13" ht="15" customHeight="1" x14ac:dyDescent="0.3">
      <c r="A1507" s="3" t="s">
        <v>494</v>
      </c>
      <c r="B1507" s="4" t="s">
        <v>113</v>
      </c>
      <c r="C1507" s="9" t="s">
        <v>114</v>
      </c>
      <c r="D1507" s="4" t="s">
        <v>458</v>
      </c>
      <c r="E1507" s="4" t="s">
        <v>39</v>
      </c>
      <c r="F1507" s="34" t="s">
        <v>364</v>
      </c>
      <c r="G1507" s="35">
        <v>20</v>
      </c>
      <c r="H1507" s="3" t="s">
        <v>459</v>
      </c>
      <c r="I1507" s="36" t="s">
        <v>1</v>
      </c>
      <c r="J1507" s="36" t="s">
        <v>460</v>
      </c>
      <c r="K1507" s="36" t="str">
        <f t="shared" ca="1" si="23"/>
        <v>264254ED-BAA2-8A22-BFA1-71C57CD0D482</v>
      </c>
      <c r="L1507" s="37"/>
      <c r="M1507" s="37" t="s">
        <v>115</v>
      </c>
    </row>
    <row r="1508" spans="1:13" ht="15" customHeight="1" x14ac:dyDescent="0.3">
      <c r="A1508" s="3" t="s">
        <v>494</v>
      </c>
      <c r="B1508" s="4" t="s">
        <v>113</v>
      </c>
      <c r="C1508" s="9" t="s">
        <v>114</v>
      </c>
      <c r="D1508" s="4" t="s">
        <v>458</v>
      </c>
      <c r="E1508" s="4" t="s">
        <v>39</v>
      </c>
      <c r="F1508" s="34" t="s">
        <v>366</v>
      </c>
      <c r="G1508" s="35">
        <v>20</v>
      </c>
      <c r="H1508" s="3" t="s">
        <v>459</v>
      </c>
      <c r="I1508" s="36" t="s">
        <v>1</v>
      </c>
      <c r="J1508" s="36" t="s">
        <v>460</v>
      </c>
      <c r="K1508" s="36" t="str">
        <f t="shared" ca="1" si="23"/>
        <v>2F870AC3-3578-BD04-DEB6-6B6BFA2AB7B4</v>
      </c>
      <c r="L1508" s="37"/>
      <c r="M1508" s="37" t="s">
        <v>115</v>
      </c>
    </row>
    <row r="1509" spans="1:13" ht="15" customHeight="1" x14ac:dyDescent="0.3">
      <c r="A1509" s="3" t="s">
        <v>494</v>
      </c>
      <c r="B1509" s="4" t="s">
        <v>113</v>
      </c>
      <c r="C1509" s="9" t="s">
        <v>114</v>
      </c>
      <c r="D1509" s="4" t="s">
        <v>458</v>
      </c>
      <c r="E1509" s="4" t="s">
        <v>39</v>
      </c>
      <c r="F1509" s="34" t="s">
        <v>368</v>
      </c>
      <c r="G1509" s="35">
        <v>20</v>
      </c>
      <c r="H1509" s="3" t="s">
        <v>459</v>
      </c>
      <c r="I1509" s="36" t="s">
        <v>1</v>
      </c>
      <c r="J1509" s="36" t="s">
        <v>460</v>
      </c>
      <c r="K1509" s="36" t="str">
        <f t="shared" ca="1" si="23"/>
        <v>F549003A-7F80-1229-9D92-5D7A860FAE5A</v>
      </c>
      <c r="L1509" s="37"/>
      <c r="M1509" s="37" t="s">
        <v>115</v>
      </c>
    </row>
    <row r="1510" spans="1:13" ht="15" customHeight="1" x14ac:dyDescent="0.3">
      <c r="A1510" s="3" t="s">
        <v>494</v>
      </c>
      <c r="B1510" s="4" t="s">
        <v>113</v>
      </c>
      <c r="C1510" s="9" t="s">
        <v>114</v>
      </c>
      <c r="D1510" s="4" t="s">
        <v>458</v>
      </c>
      <c r="E1510" s="4" t="s">
        <v>39</v>
      </c>
      <c r="F1510" s="34" t="s">
        <v>370</v>
      </c>
      <c r="G1510" s="35">
        <v>20</v>
      </c>
      <c r="H1510" s="3" t="s">
        <v>459</v>
      </c>
      <c r="I1510" s="36" t="s">
        <v>1</v>
      </c>
      <c r="J1510" s="36" t="s">
        <v>460</v>
      </c>
      <c r="K1510" s="36" t="str">
        <f t="shared" ca="1" si="23"/>
        <v>DC9DE5A9-2FB7-E459-B6F9-A5DD1B031A58</v>
      </c>
      <c r="L1510" s="37"/>
      <c r="M1510" s="37" t="s">
        <v>115</v>
      </c>
    </row>
    <row r="1511" spans="1:13" ht="15" customHeight="1" x14ac:dyDescent="0.3">
      <c r="A1511" s="3" t="s">
        <v>494</v>
      </c>
      <c r="B1511" s="4" t="s">
        <v>113</v>
      </c>
      <c r="C1511" s="9" t="s">
        <v>114</v>
      </c>
      <c r="D1511" s="4" t="s">
        <v>458</v>
      </c>
      <c r="E1511" s="4" t="s">
        <v>39</v>
      </c>
      <c r="F1511" s="34" t="s">
        <v>372</v>
      </c>
      <c r="G1511" s="35">
        <v>20</v>
      </c>
      <c r="H1511" s="3" t="s">
        <v>459</v>
      </c>
      <c r="I1511" s="36" t="s">
        <v>1</v>
      </c>
      <c r="J1511" s="36" t="s">
        <v>460</v>
      </c>
      <c r="K1511" s="36" t="str">
        <f t="shared" ca="1" si="23"/>
        <v>515B9F01-7748-DAD7-71F0-B23AD4CE2198</v>
      </c>
      <c r="L1511" s="37"/>
      <c r="M1511" s="37" t="s">
        <v>115</v>
      </c>
    </row>
    <row r="1512" spans="1:13" ht="15" customHeight="1" x14ac:dyDescent="0.3">
      <c r="A1512" s="3" t="s">
        <v>494</v>
      </c>
      <c r="B1512" s="4" t="s">
        <v>113</v>
      </c>
      <c r="C1512" s="9" t="s">
        <v>114</v>
      </c>
      <c r="D1512" s="4" t="s">
        <v>458</v>
      </c>
      <c r="E1512" s="4" t="s">
        <v>39</v>
      </c>
      <c r="F1512" s="34" t="s">
        <v>250</v>
      </c>
      <c r="G1512" s="35">
        <v>20</v>
      </c>
      <c r="H1512" s="3" t="s">
        <v>459</v>
      </c>
      <c r="I1512" s="36" t="s">
        <v>1</v>
      </c>
      <c r="J1512" s="36" t="s">
        <v>460</v>
      </c>
      <c r="K1512" s="36" t="str">
        <f t="shared" ca="1" si="23"/>
        <v>A12C215F-A27D-196B-E913-DCB48BA6CD47</v>
      </c>
      <c r="L1512" s="37"/>
      <c r="M1512" s="37" t="s">
        <v>115</v>
      </c>
    </row>
    <row r="1513" spans="1:13" ht="15" customHeight="1" x14ac:dyDescent="0.3">
      <c r="A1513" s="3" t="s">
        <v>494</v>
      </c>
      <c r="B1513" s="4" t="s">
        <v>113</v>
      </c>
      <c r="C1513" s="9" t="s">
        <v>114</v>
      </c>
      <c r="D1513" s="4" t="s">
        <v>458</v>
      </c>
      <c r="E1513" s="4" t="s">
        <v>39</v>
      </c>
      <c r="F1513" s="34" t="s">
        <v>375</v>
      </c>
      <c r="G1513" s="35">
        <v>20</v>
      </c>
      <c r="H1513" s="3" t="s">
        <v>459</v>
      </c>
      <c r="I1513" s="36" t="s">
        <v>1</v>
      </c>
      <c r="J1513" s="36" t="s">
        <v>460</v>
      </c>
      <c r="K1513" s="36" t="str">
        <f t="shared" ca="1" si="23"/>
        <v>8A75BFD8-9428-CBC8-4D46-0A01F0D2B568</v>
      </c>
      <c r="L1513" s="37"/>
      <c r="M1513" s="37" t="s">
        <v>115</v>
      </c>
    </row>
    <row r="1514" spans="1:13" ht="15" customHeight="1" x14ac:dyDescent="0.3">
      <c r="A1514" s="3" t="s">
        <v>495</v>
      </c>
      <c r="B1514" s="4" t="s">
        <v>113</v>
      </c>
      <c r="C1514" s="9" t="s">
        <v>114</v>
      </c>
      <c r="D1514" s="4" t="s">
        <v>458</v>
      </c>
      <c r="E1514" s="4" t="s">
        <v>39</v>
      </c>
      <c r="F1514" s="34" t="s">
        <v>251</v>
      </c>
      <c r="G1514" s="35">
        <v>1</v>
      </c>
      <c r="H1514" s="3" t="s">
        <v>463</v>
      </c>
      <c r="I1514" s="36" t="s">
        <v>1</v>
      </c>
      <c r="J1514" s="36" t="s">
        <v>464</v>
      </c>
      <c r="K1514" s="36" t="str">
        <f t="shared" ca="1" si="23"/>
        <v>B1B4EFC9-23BF-B5EC-87BE-6EC78A314C4F</v>
      </c>
      <c r="L1514" s="37"/>
      <c r="M1514" s="37" t="s">
        <v>115</v>
      </c>
    </row>
    <row r="1515" spans="1:13" ht="15" customHeight="1" x14ac:dyDescent="0.3">
      <c r="A1515" s="3" t="s">
        <v>495</v>
      </c>
      <c r="B1515" s="4" t="s">
        <v>113</v>
      </c>
      <c r="C1515" s="9" t="s">
        <v>114</v>
      </c>
      <c r="D1515" s="4" t="s">
        <v>458</v>
      </c>
      <c r="E1515" s="4" t="s">
        <v>39</v>
      </c>
      <c r="F1515" s="34" t="s">
        <v>254</v>
      </c>
      <c r="G1515" s="35">
        <v>1</v>
      </c>
      <c r="H1515" s="3" t="s">
        <v>463</v>
      </c>
      <c r="I1515" s="36" t="s">
        <v>1</v>
      </c>
      <c r="J1515" s="36" t="s">
        <v>464</v>
      </c>
      <c r="K1515" s="36" t="str">
        <f t="shared" ca="1" si="23"/>
        <v>126A50D8-9A05-C32D-78E7-B3A131476F4B</v>
      </c>
      <c r="L1515" s="37"/>
      <c r="M1515" s="37" t="s">
        <v>115</v>
      </c>
    </row>
    <row r="1516" spans="1:13" ht="15" customHeight="1" x14ac:dyDescent="0.3">
      <c r="A1516" s="3" t="s">
        <v>495</v>
      </c>
      <c r="B1516" s="4" t="s">
        <v>113</v>
      </c>
      <c r="C1516" s="9" t="s">
        <v>114</v>
      </c>
      <c r="D1516" s="4" t="s">
        <v>458</v>
      </c>
      <c r="E1516" s="4" t="s">
        <v>39</v>
      </c>
      <c r="F1516" s="34" t="s">
        <v>256</v>
      </c>
      <c r="G1516" s="35">
        <v>1</v>
      </c>
      <c r="H1516" s="3" t="s">
        <v>463</v>
      </c>
      <c r="I1516" s="36" t="s">
        <v>1</v>
      </c>
      <c r="J1516" s="36" t="s">
        <v>464</v>
      </c>
      <c r="K1516" s="36" t="str">
        <f t="shared" ca="1" si="23"/>
        <v>753FD0A9-FEA2-B225-2CD9-565345B8D548</v>
      </c>
      <c r="L1516" s="37"/>
      <c r="M1516" s="37" t="s">
        <v>115</v>
      </c>
    </row>
    <row r="1517" spans="1:13" ht="15" customHeight="1" x14ac:dyDescent="0.3">
      <c r="A1517" s="3" t="s">
        <v>495</v>
      </c>
      <c r="B1517" s="4" t="s">
        <v>113</v>
      </c>
      <c r="C1517" s="9" t="s">
        <v>114</v>
      </c>
      <c r="D1517" s="4" t="s">
        <v>458</v>
      </c>
      <c r="E1517" s="4" t="s">
        <v>39</v>
      </c>
      <c r="F1517" s="34" t="s">
        <v>258</v>
      </c>
      <c r="G1517" s="35">
        <v>1</v>
      </c>
      <c r="H1517" s="3" t="s">
        <v>463</v>
      </c>
      <c r="I1517" s="36" t="s">
        <v>1</v>
      </c>
      <c r="J1517" s="36" t="s">
        <v>464</v>
      </c>
      <c r="K1517" s="36" t="str">
        <f t="shared" ca="1" si="23"/>
        <v>7A65D137-9B39-C03B-65E2-E9C40EA443D0</v>
      </c>
      <c r="L1517" s="37"/>
      <c r="M1517" s="37" t="s">
        <v>115</v>
      </c>
    </row>
    <row r="1518" spans="1:13" ht="15" customHeight="1" x14ac:dyDescent="0.3">
      <c r="A1518" s="3" t="s">
        <v>495</v>
      </c>
      <c r="B1518" s="4" t="s">
        <v>113</v>
      </c>
      <c r="C1518" s="9" t="s">
        <v>114</v>
      </c>
      <c r="D1518" s="4" t="s">
        <v>458</v>
      </c>
      <c r="E1518" s="4" t="s">
        <v>39</v>
      </c>
      <c r="F1518" s="34" t="s">
        <v>260</v>
      </c>
      <c r="G1518" s="35">
        <v>1</v>
      </c>
      <c r="H1518" s="3" t="s">
        <v>463</v>
      </c>
      <c r="I1518" s="36" t="s">
        <v>1</v>
      </c>
      <c r="J1518" s="36" t="s">
        <v>464</v>
      </c>
      <c r="K1518" s="36" t="str">
        <f t="shared" ca="1" si="23"/>
        <v>2D4D9273-6223-06A3-C2E0-2D706CABE5FD</v>
      </c>
      <c r="L1518" s="37"/>
      <c r="M1518" s="37" t="s">
        <v>115</v>
      </c>
    </row>
    <row r="1519" spans="1:13" ht="15" customHeight="1" x14ac:dyDescent="0.3">
      <c r="A1519" s="3" t="s">
        <v>495</v>
      </c>
      <c r="B1519" s="4" t="s">
        <v>113</v>
      </c>
      <c r="C1519" s="9" t="s">
        <v>114</v>
      </c>
      <c r="D1519" s="4" t="s">
        <v>458</v>
      </c>
      <c r="E1519" s="4" t="s">
        <v>39</v>
      </c>
      <c r="F1519" s="34" t="s">
        <v>262</v>
      </c>
      <c r="G1519" s="35">
        <v>1</v>
      </c>
      <c r="H1519" s="3" t="s">
        <v>463</v>
      </c>
      <c r="I1519" s="36" t="s">
        <v>1</v>
      </c>
      <c r="J1519" s="36" t="s">
        <v>464</v>
      </c>
      <c r="K1519" s="36" t="str">
        <f t="shared" ca="1" si="23"/>
        <v>EB4A2E7E-F547-9D7A-FBC3-4F81ED72E1A6</v>
      </c>
      <c r="L1519" s="37"/>
      <c r="M1519" s="37" t="s">
        <v>115</v>
      </c>
    </row>
    <row r="1520" spans="1:13" ht="15" customHeight="1" x14ac:dyDescent="0.3">
      <c r="A1520" s="3" t="s">
        <v>495</v>
      </c>
      <c r="B1520" s="4" t="s">
        <v>113</v>
      </c>
      <c r="C1520" s="9" t="s">
        <v>114</v>
      </c>
      <c r="D1520" s="4" t="s">
        <v>458</v>
      </c>
      <c r="E1520" s="4" t="s">
        <v>39</v>
      </c>
      <c r="F1520" s="34" t="s">
        <v>264</v>
      </c>
      <c r="G1520" s="35">
        <v>1</v>
      </c>
      <c r="H1520" s="3" t="s">
        <v>463</v>
      </c>
      <c r="I1520" s="36" t="s">
        <v>1</v>
      </c>
      <c r="J1520" s="36" t="s">
        <v>464</v>
      </c>
      <c r="K1520" s="36" t="str">
        <f t="shared" ca="1" si="23"/>
        <v>45102BE0-BFFC-AFBC-8875-D0D6B4948229</v>
      </c>
      <c r="L1520" s="37"/>
      <c r="M1520" s="37" t="s">
        <v>115</v>
      </c>
    </row>
    <row r="1521" spans="1:13" ht="15" customHeight="1" x14ac:dyDescent="0.3">
      <c r="A1521" s="3" t="s">
        <v>495</v>
      </c>
      <c r="B1521" s="4" t="s">
        <v>113</v>
      </c>
      <c r="C1521" s="9" t="s">
        <v>114</v>
      </c>
      <c r="D1521" s="4" t="s">
        <v>458</v>
      </c>
      <c r="E1521" s="4" t="s">
        <v>39</v>
      </c>
      <c r="F1521" s="34" t="s">
        <v>266</v>
      </c>
      <c r="G1521" s="35">
        <v>1</v>
      </c>
      <c r="H1521" s="3" t="s">
        <v>463</v>
      </c>
      <c r="I1521" s="36" t="s">
        <v>1</v>
      </c>
      <c r="J1521" s="36" t="s">
        <v>464</v>
      </c>
      <c r="K1521" s="36" t="str">
        <f t="shared" ca="1" si="23"/>
        <v>F494F675-0F84-A315-97F5-877884A64CE8</v>
      </c>
      <c r="L1521" s="37"/>
      <c r="M1521" s="37" t="s">
        <v>115</v>
      </c>
    </row>
    <row r="1522" spans="1:13" ht="15" customHeight="1" x14ac:dyDescent="0.3">
      <c r="A1522" s="3" t="s">
        <v>495</v>
      </c>
      <c r="B1522" s="4" t="s">
        <v>113</v>
      </c>
      <c r="C1522" s="9" t="s">
        <v>114</v>
      </c>
      <c r="D1522" s="4" t="s">
        <v>458</v>
      </c>
      <c r="E1522" s="4" t="s">
        <v>39</v>
      </c>
      <c r="F1522" s="34" t="s">
        <v>268</v>
      </c>
      <c r="G1522" s="35">
        <v>1</v>
      </c>
      <c r="H1522" s="3" t="s">
        <v>463</v>
      </c>
      <c r="I1522" s="36" t="s">
        <v>1</v>
      </c>
      <c r="J1522" s="36" t="s">
        <v>464</v>
      </c>
      <c r="K1522" s="36" t="str">
        <f t="shared" ca="1" si="23"/>
        <v>9A017B3D-F36B-E5E2-1878-739F2D9DF42C</v>
      </c>
      <c r="L1522" s="37"/>
      <c r="M1522" s="37" t="s">
        <v>115</v>
      </c>
    </row>
    <row r="1523" spans="1:13" ht="15" customHeight="1" x14ac:dyDescent="0.3">
      <c r="A1523" s="3" t="s">
        <v>495</v>
      </c>
      <c r="B1523" s="4" t="s">
        <v>113</v>
      </c>
      <c r="C1523" s="9" t="s">
        <v>114</v>
      </c>
      <c r="D1523" s="4" t="s">
        <v>458</v>
      </c>
      <c r="E1523" s="4" t="s">
        <v>39</v>
      </c>
      <c r="F1523" s="34" t="s">
        <v>270</v>
      </c>
      <c r="G1523" s="35">
        <v>1</v>
      </c>
      <c r="H1523" s="3" t="s">
        <v>463</v>
      </c>
      <c r="I1523" s="36" t="s">
        <v>1</v>
      </c>
      <c r="J1523" s="36" t="s">
        <v>464</v>
      </c>
      <c r="K1523" s="36" t="str">
        <f t="shared" ca="1" si="23"/>
        <v>0F4554F2-569F-5083-AE41-5413359FC273</v>
      </c>
      <c r="L1523" s="37"/>
      <c r="M1523" s="37" t="s">
        <v>115</v>
      </c>
    </row>
    <row r="1524" spans="1:13" ht="15" customHeight="1" x14ac:dyDescent="0.3">
      <c r="A1524" s="3" t="s">
        <v>495</v>
      </c>
      <c r="B1524" s="4" t="s">
        <v>113</v>
      </c>
      <c r="C1524" s="9" t="s">
        <v>114</v>
      </c>
      <c r="D1524" s="4" t="s">
        <v>458</v>
      </c>
      <c r="E1524" s="4" t="s">
        <v>39</v>
      </c>
      <c r="F1524" s="34" t="s">
        <v>272</v>
      </c>
      <c r="G1524" s="35">
        <v>1</v>
      </c>
      <c r="H1524" s="3" t="s">
        <v>463</v>
      </c>
      <c r="I1524" s="36" t="s">
        <v>1</v>
      </c>
      <c r="J1524" s="36" t="s">
        <v>464</v>
      </c>
      <c r="K1524" s="36" t="str">
        <f t="shared" ca="1" si="23"/>
        <v>FDAD55D8-6792-EBFA-1CDA-751B3910BB04</v>
      </c>
      <c r="L1524" s="37"/>
      <c r="M1524" s="37" t="s">
        <v>115</v>
      </c>
    </row>
    <row r="1525" spans="1:13" ht="15" customHeight="1" x14ac:dyDescent="0.3">
      <c r="A1525" s="3" t="s">
        <v>495</v>
      </c>
      <c r="B1525" s="4" t="s">
        <v>113</v>
      </c>
      <c r="C1525" s="9" t="s">
        <v>114</v>
      </c>
      <c r="D1525" s="4" t="s">
        <v>458</v>
      </c>
      <c r="E1525" s="4" t="s">
        <v>39</v>
      </c>
      <c r="F1525" s="34" t="s">
        <v>274</v>
      </c>
      <c r="G1525" s="35">
        <v>1</v>
      </c>
      <c r="H1525" s="3" t="s">
        <v>463</v>
      </c>
      <c r="I1525" s="36" t="s">
        <v>1</v>
      </c>
      <c r="J1525" s="36" t="s">
        <v>464</v>
      </c>
      <c r="K1525" s="36" t="str">
        <f t="shared" ca="1" si="23"/>
        <v>0E1D6ED9-1ADE-5868-E3C0-F4C99BCFB5E7</v>
      </c>
      <c r="L1525" s="37"/>
      <c r="M1525" s="37" t="s">
        <v>115</v>
      </c>
    </row>
    <row r="1526" spans="1:13" ht="15" customHeight="1" x14ac:dyDescent="0.3">
      <c r="A1526" s="3" t="s">
        <v>495</v>
      </c>
      <c r="B1526" s="4" t="s">
        <v>113</v>
      </c>
      <c r="C1526" s="9" t="s">
        <v>114</v>
      </c>
      <c r="D1526" s="4" t="s">
        <v>458</v>
      </c>
      <c r="E1526" s="4" t="s">
        <v>39</v>
      </c>
      <c r="F1526" s="34" t="s">
        <v>276</v>
      </c>
      <c r="G1526" s="35">
        <v>1</v>
      </c>
      <c r="H1526" s="3" t="s">
        <v>463</v>
      </c>
      <c r="I1526" s="36" t="s">
        <v>1</v>
      </c>
      <c r="J1526" s="36" t="s">
        <v>464</v>
      </c>
      <c r="K1526" s="36" t="str">
        <f t="shared" ca="1" si="23"/>
        <v>C2855B06-9B32-64D6-41C7-045866E60054</v>
      </c>
      <c r="L1526" s="37"/>
      <c r="M1526" s="37" t="s">
        <v>115</v>
      </c>
    </row>
    <row r="1527" spans="1:13" ht="15" customHeight="1" x14ac:dyDescent="0.3">
      <c r="A1527" s="3" t="s">
        <v>495</v>
      </c>
      <c r="B1527" s="4" t="s">
        <v>113</v>
      </c>
      <c r="C1527" s="9" t="s">
        <v>114</v>
      </c>
      <c r="D1527" s="4" t="s">
        <v>458</v>
      </c>
      <c r="E1527" s="4" t="s">
        <v>39</v>
      </c>
      <c r="F1527" s="34" t="s">
        <v>278</v>
      </c>
      <c r="G1527" s="35">
        <v>1</v>
      </c>
      <c r="H1527" s="3" t="s">
        <v>463</v>
      </c>
      <c r="I1527" s="36" t="s">
        <v>1</v>
      </c>
      <c r="J1527" s="36" t="s">
        <v>464</v>
      </c>
      <c r="K1527" s="36" t="str">
        <f t="shared" ca="1" si="23"/>
        <v>FB5AEEE8-FE3E-6252-F459-EDBBACFDA44B</v>
      </c>
      <c r="L1527" s="37"/>
      <c r="M1527" s="37" t="s">
        <v>115</v>
      </c>
    </row>
    <row r="1528" spans="1:13" ht="15" customHeight="1" x14ac:dyDescent="0.3">
      <c r="A1528" s="3" t="s">
        <v>495</v>
      </c>
      <c r="B1528" s="4" t="s">
        <v>113</v>
      </c>
      <c r="C1528" s="9" t="s">
        <v>114</v>
      </c>
      <c r="D1528" s="4" t="s">
        <v>458</v>
      </c>
      <c r="E1528" s="4" t="s">
        <v>39</v>
      </c>
      <c r="F1528" s="34" t="s">
        <v>280</v>
      </c>
      <c r="G1528" s="35">
        <v>1</v>
      </c>
      <c r="H1528" s="3" t="s">
        <v>463</v>
      </c>
      <c r="I1528" s="36" t="s">
        <v>1</v>
      </c>
      <c r="J1528" s="36" t="s">
        <v>464</v>
      </c>
      <c r="K1528" s="36" t="str">
        <f t="shared" ca="1" si="23"/>
        <v>0DD6C837-D733-FB58-0F1E-E76CDE483AE3</v>
      </c>
      <c r="L1528" s="37"/>
      <c r="M1528" s="37" t="s">
        <v>115</v>
      </c>
    </row>
    <row r="1529" spans="1:13" ht="15" customHeight="1" x14ac:dyDescent="0.3">
      <c r="A1529" s="3" t="s">
        <v>495</v>
      </c>
      <c r="B1529" s="4" t="s">
        <v>113</v>
      </c>
      <c r="C1529" s="9" t="s">
        <v>114</v>
      </c>
      <c r="D1529" s="4" t="s">
        <v>458</v>
      </c>
      <c r="E1529" s="4" t="s">
        <v>39</v>
      </c>
      <c r="F1529" s="34" t="s">
        <v>282</v>
      </c>
      <c r="G1529" s="35">
        <v>1</v>
      </c>
      <c r="H1529" s="3" t="s">
        <v>463</v>
      </c>
      <c r="I1529" s="36" t="s">
        <v>1</v>
      </c>
      <c r="J1529" s="36" t="s">
        <v>464</v>
      </c>
      <c r="K1529" s="36" t="str">
        <f t="shared" ca="1" si="23"/>
        <v>912AA5CF-5FEA-F68A-D3B4-BAE8C2DCD4D1</v>
      </c>
      <c r="L1529" s="37"/>
      <c r="M1529" s="37" t="s">
        <v>115</v>
      </c>
    </row>
    <row r="1530" spans="1:13" ht="15" customHeight="1" x14ac:dyDescent="0.3">
      <c r="A1530" s="3" t="s">
        <v>495</v>
      </c>
      <c r="B1530" s="4" t="s">
        <v>113</v>
      </c>
      <c r="C1530" s="9" t="s">
        <v>114</v>
      </c>
      <c r="D1530" s="4" t="s">
        <v>458</v>
      </c>
      <c r="E1530" s="4" t="s">
        <v>39</v>
      </c>
      <c r="F1530" s="34" t="s">
        <v>284</v>
      </c>
      <c r="G1530" s="35">
        <v>1</v>
      </c>
      <c r="H1530" s="3" t="s">
        <v>463</v>
      </c>
      <c r="I1530" s="36" t="s">
        <v>1</v>
      </c>
      <c r="J1530" s="36" t="s">
        <v>464</v>
      </c>
      <c r="K1530" s="36" t="str">
        <f t="shared" ca="1" si="23"/>
        <v>8A8F3C76-8C9E-1F46-07B8-0F76785ADFE3</v>
      </c>
      <c r="L1530" s="37"/>
      <c r="M1530" s="37" t="s">
        <v>115</v>
      </c>
    </row>
    <row r="1531" spans="1:13" ht="15" customHeight="1" x14ac:dyDescent="0.3">
      <c r="A1531" s="3" t="s">
        <v>495</v>
      </c>
      <c r="B1531" s="4" t="s">
        <v>113</v>
      </c>
      <c r="C1531" s="9" t="s">
        <v>114</v>
      </c>
      <c r="D1531" s="4" t="s">
        <v>458</v>
      </c>
      <c r="E1531" s="4" t="s">
        <v>39</v>
      </c>
      <c r="F1531" s="34" t="s">
        <v>286</v>
      </c>
      <c r="G1531" s="35">
        <v>1</v>
      </c>
      <c r="H1531" s="3" t="s">
        <v>463</v>
      </c>
      <c r="I1531" s="36" t="s">
        <v>1</v>
      </c>
      <c r="J1531" s="36" t="s">
        <v>464</v>
      </c>
      <c r="K1531" s="36" t="str">
        <f t="shared" ca="1" si="23"/>
        <v>9D0C5673-0BB9-D9AC-9435-FD9699489F3C</v>
      </c>
      <c r="L1531" s="37"/>
      <c r="M1531" s="37" t="s">
        <v>115</v>
      </c>
    </row>
    <row r="1532" spans="1:13" ht="15" customHeight="1" x14ac:dyDescent="0.3">
      <c r="A1532" s="3" t="s">
        <v>495</v>
      </c>
      <c r="B1532" s="4" t="s">
        <v>113</v>
      </c>
      <c r="C1532" s="9" t="s">
        <v>114</v>
      </c>
      <c r="D1532" s="4" t="s">
        <v>458</v>
      </c>
      <c r="E1532" s="4" t="s">
        <v>39</v>
      </c>
      <c r="F1532" s="34" t="s">
        <v>288</v>
      </c>
      <c r="G1532" s="35">
        <v>1</v>
      </c>
      <c r="H1532" s="3" t="s">
        <v>463</v>
      </c>
      <c r="I1532" s="36" t="s">
        <v>1</v>
      </c>
      <c r="J1532" s="36" t="s">
        <v>464</v>
      </c>
      <c r="K1532" s="36" t="str">
        <f t="shared" ca="1" si="23"/>
        <v>788EB80F-B4C1-6064-F8DF-04615835FC08</v>
      </c>
      <c r="L1532" s="37"/>
      <c r="M1532" s="37" t="s">
        <v>115</v>
      </c>
    </row>
    <row r="1533" spans="1:13" ht="15" customHeight="1" x14ac:dyDescent="0.3">
      <c r="A1533" s="3" t="s">
        <v>495</v>
      </c>
      <c r="B1533" s="4" t="s">
        <v>113</v>
      </c>
      <c r="C1533" s="9" t="s">
        <v>114</v>
      </c>
      <c r="D1533" s="4" t="s">
        <v>458</v>
      </c>
      <c r="E1533" s="4" t="s">
        <v>39</v>
      </c>
      <c r="F1533" s="34" t="s">
        <v>290</v>
      </c>
      <c r="G1533" s="35">
        <v>1</v>
      </c>
      <c r="H1533" s="3" t="s">
        <v>463</v>
      </c>
      <c r="I1533" s="36" t="s">
        <v>1</v>
      </c>
      <c r="J1533" s="36" t="s">
        <v>464</v>
      </c>
      <c r="K1533" s="36" t="str">
        <f t="shared" ca="1" si="23"/>
        <v>A315A28F-5C85-B59B-D684-F6DCF399BFB2</v>
      </c>
      <c r="L1533" s="37"/>
      <c r="M1533" s="37" t="s">
        <v>115</v>
      </c>
    </row>
    <row r="1534" spans="1:13" ht="15" customHeight="1" x14ac:dyDescent="0.3">
      <c r="A1534" s="3" t="s">
        <v>495</v>
      </c>
      <c r="B1534" s="4" t="s">
        <v>113</v>
      </c>
      <c r="C1534" s="9" t="s">
        <v>114</v>
      </c>
      <c r="D1534" s="4" t="s">
        <v>458</v>
      </c>
      <c r="E1534" s="4" t="s">
        <v>39</v>
      </c>
      <c r="F1534" s="34" t="s">
        <v>292</v>
      </c>
      <c r="G1534" s="35">
        <v>1</v>
      </c>
      <c r="H1534" s="3" t="s">
        <v>463</v>
      </c>
      <c r="I1534" s="36" t="s">
        <v>1</v>
      </c>
      <c r="J1534" s="36" t="s">
        <v>464</v>
      </c>
      <c r="K1534" s="36" t="str">
        <f t="shared" ca="1" si="23"/>
        <v>D2466FCD-DBDB-9954-9C34-F8C31EC78CBB</v>
      </c>
      <c r="L1534" s="37"/>
      <c r="M1534" s="37" t="s">
        <v>115</v>
      </c>
    </row>
    <row r="1535" spans="1:13" ht="15" customHeight="1" x14ac:dyDescent="0.3">
      <c r="A1535" s="3" t="s">
        <v>495</v>
      </c>
      <c r="B1535" s="4" t="s">
        <v>113</v>
      </c>
      <c r="C1535" s="9" t="s">
        <v>114</v>
      </c>
      <c r="D1535" s="4" t="s">
        <v>458</v>
      </c>
      <c r="E1535" s="4" t="s">
        <v>39</v>
      </c>
      <c r="F1535" s="34" t="s">
        <v>294</v>
      </c>
      <c r="G1535" s="35">
        <v>1</v>
      </c>
      <c r="H1535" s="3" t="s">
        <v>463</v>
      </c>
      <c r="I1535" s="36" t="s">
        <v>1</v>
      </c>
      <c r="J1535" s="36" t="s">
        <v>464</v>
      </c>
      <c r="K1535" s="36" t="str">
        <f t="shared" ca="1" si="23"/>
        <v>44E11A36-4D51-9C9F-9034-E62F1B3A81D8</v>
      </c>
      <c r="L1535" s="37"/>
      <c r="M1535" s="37" t="s">
        <v>115</v>
      </c>
    </row>
    <row r="1536" spans="1:13" ht="15" customHeight="1" x14ac:dyDescent="0.3">
      <c r="A1536" s="3" t="s">
        <v>495</v>
      </c>
      <c r="B1536" s="4" t="s">
        <v>113</v>
      </c>
      <c r="C1536" s="9" t="s">
        <v>114</v>
      </c>
      <c r="D1536" s="4" t="s">
        <v>458</v>
      </c>
      <c r="E1536" s="4" t="s">
        <v>39</v>
      </c>
      <c r="F1536" s="34" t="s">
        <v>296</v>
      </c>
      <c r="G1536" s="35">
        <v>1</v>
      </c>
      <c r="H1536" s="3" t="s">
        <v>463</v>
      </c>
      <c r="I1536" s="36" t="s">
        <v>1</v>
      </c>
      <c r="J1536" s="36" t="s">
        <v>464</v>
      </c>
      <c r="K1536" s="36" t="str">
        <f t="shared" ca="1" si="23"/>
        <v>0C3F7EDB-B204-3D5A-975C-3DB0676C67D0</v>
      </c>
      <c r="L1536" s="37"/>
      <c r="M1536" s="37" t="s">
        <v>115</v>
      </c>
    </row>
    <row r="1537" spans="1:13" ht="15" customHeight="1" x14ac:dyDescent="0.3">
      <c r="A1537" s="3" t="s">
        <v>495</v>
      </c>
      <c r="B1537" s="4" t="s">
        <v>113</v>
      </c>
      <c r="C1537" s="9" t="s">
        <v>114</v>
      </c>
      <c r="D1537" s="4" t="s">
        <v>458</v>
      </c>
      <c r="E1537" s="4" t="s">
        <v>39</v>
      </c>
      <c r="F1537" s="34" t="s">
        <v>298</v>
      </c>
      <c r="G1537" s="35">
        <v>1</v>
      </c>
      <c r="H1537" s="3" t="s">
        <v>463</v>
      </c>
      <c r="I1537" s="36" t="s">
        <v>1</v>
      </c>
      <c r="J1537" s="36" t="s">
        <v>464</v>
      </c>
      <c r="K1537" s="36" t="str">
        <f t="shared" ca="1" si="23"/>
        <v>B00B16C6-F31C-A4AF-C6C3-F022A5F457A7</v>
      </c>
      <c r="L1537" s="37"/>
      <c r="M1537" s="37" t="s">
        <v>115</v>
      </c>
    </row>
    <row r="1538" spans="1:13" ht="15" customHeight="1" x14ac:dyDescent="0.3">
      <c r="A1538" s="3" t="s">
        <v>495</v>
      </c>
      <c r="B1538" s="4" t="s">
        <v>113</v>
      </c>
      <c r="C1538" s="9" t="s">
        <v>114</v>
      </c>
      <c r="D1538" s="4" t="s">
        <v>458</v>
      </c>
      <c r="E1538" s="4" t="s">
        <v>39</v>
      </c>
      <c r="F1538" s="34" t="s">
        <v>300</v>
      </c>
      <c r="G1538" s="35">
        <v>1</v>
      </c>
      <c r="H1538" s="3" t="s">
        <v>463</v>
      </c>
      <c r="I1538" s="36" t="s">
        <v>1</v>
      </c>
      <c r="J1538" s="36" t="s">
        <v>464</v>
      </c>
      <c r="K1538" s="36" t="str">
        <f t="shared" ref="K1538:K1601" ca="1" si="24">_GuidQuasiHexGenerator</f>
        <v>B6C75F48-9F1F-3C5B-16B0-5DF457677615</v>
      </c>
      <c r="L1538" s="37"/>
      <c r="M1538" s="37" t="s">
        <v>115</v>
      </c>
    </row>
    <row r="1539" spans="1:13" ht="15" customHeight="1" x14ac:dyDescent="0.3">
      <c r="A1539" s="3" t="s">
        <v>495</v>
      </c>
      <c r="B1539" s="4" t="s">
        <v>113</v>
      </c>
      <c r="C1539" s="9" t="s">
        <v>114</v>
      </c>
      <c r="D1539" s="4" t="s">
        <v>458</v>
      </c>
      <c r="E1539" s="4" t="s">
        <v>39</v>
      </c>
      <c r="F1539" s="34" t="s">
        <v>302</v>
      </c>
      <c r="G1539" s="35">
        <v>1</v>
      </c>
      <c r="H1539" s="3" t="s">
        <v>463</v>
      </c>
      <c r="I1539" s="36" t="s">
        <v>1</v>
      </c>
      <c r="J1539" s="36" t="s">
        <v>464</v>
      </c>
      <c r="K1539" s="36" t="str">
        <f t="shared" ca="1" si="24"/>
        <v>B2A80436-86E3-DC25-004E-B8A47AF70C23</v>
      </c>
      <c r="L1539" s="37"/>
      <c r="M1539" s="37" t="s">
        <v>115</v>
      </c>
    </row>
    <row r="1540" spans="1:13" ht="15" customHeight="1" x14ac:dyDescent="0.3">
      <c r="A1540" s="3" t="s">
        <v>495</v>
      </c>
      <c r="B1540" s="4" t="s">
        <v>113</v>
      </c>
      <c r="C1540" s="9" t="s">
        <v>114</v>
      </c>
      <c r="D1540" s="4" t="s">
        <v>458</v>
      </c>
      <c r="E1540" s="4" t="s">
        <v>39</v>
      </c>
      <c r="F1540" s="34" t="s">
        <v>304</v>
      </c>
      <c r="G1540" s="35">
        <v>1</v>
      </c>
      <c r="H1540" s="3" t="s">
        <v>463</v>
      </c>
      <c r="I1540" s="36" t="s">
        <v>1</v>
      </c>
      <c r="J1540" s="36" t="s">
        <v>464</v>
      </c>
      <c r="K1540" s="36" t="str">
        <f t="shared" ca="1" si="24"/>
        <v>62BD9EF7-5388-6FD8-FD29-3A830171B6BD</v>
      </c>
      <c r="L1540" s="37"/>
      <c r="M1540" s="37" t="s">
        <v>115</v>
      </c>
    </row>
    <row r="1541" spans="1:13" ht="15" customHeight="1" x14ac:dyDescent="0.3">
      <c r="A1541" s="3" t="s">
        <v>495</v>
      </c>
      <c r="B1541" s="4" t="s">
        <v>113</v>
      </c>
      <c r="C1541" s="9" t="s">
        <v>114</v>
      </c>
      <c r="D1541" s="4" t="s">
        <v>458</v>
      </c>
      <c r="E1541" s="4" t="s">
        <v>39</v>
      </c>
      <c r="F1541" s="34" t="s">
        <v>306</v>
      </c>
      <c r="G1541" s="35">
        <v>1</v>
      </c>
      <c r="H1541" s="3" t="s">
        <v>463</v>
      </c>
      <c r="I1541" s="36" t="s">
        <v>1</v>
      </c>
      <c r="J1541" s="36" t="s">
        <v>464</v>
      </c>
      <c r="K1541" s="36" t="str">
        <f t="shared" ca="1" si="24"/>
        <v>EBC2C5A8-5DEF-EF18-3969-3CCF926797E5</v>
      </c>
      <c r="L1541" s="37"/>
      <c r="M1541" s="37" t="s">
        <v>115</v>
      </c>
    </row>
    <row r="1542" spans="1:13" ht="15" customHeight="1" x14ac:dyDescent="0.3">
      <c r="A1542" s="3" t="s">
        <v>495</v>
      </c>
      <c r="B1542" s="4" t="s">
        <v>113</v>
      </c>
      <c r="C1542" s="9" t="s">
        <v>114</v>
      </c>
      <c r="D1542" s="4" t="s">
        <v>458</v>
      </c>
      <c r="E1542" s="4" t="s">
        <v>39</v>
      </c>
      <c r="F1542" s="34" t="s">
        <v>308</v>
      </c>
      <c r="G1542" s="35">
        <v>1</v>
      </c>
      <c r="H1542" s="3" t="s">
        <v>463</v>
      </c>
      <c r="I1542" s="36" t="s">
        <v>1</v>
      </c>
      <c r="J1542" s="36" t="s">
        <v>464</v>
      </c>
      <c r="K1542" s="36" t="str">
        <f t="shared" ca="1" si="24"/>
        <v>E2276633-905C-9155-ECDD-DE7A7DB3E28F</v>
      </c>
      <c r="L1542" s="37"/>
      <c r="M1542" s="37" t="s">
        <v>115</v>
      </c>
    </row>
    <row r="1543" spans="1:13" ht="15" customHeight="1" x14ac:dyDescent="0.3">
      <c r="A1543" s="3" t="s">
        <v>495</v>
      </c>
      <c r="B1543" s="4" t="s">
        <v>113</v>
      </c>
      <c r="C1543" s="9" t="s">
        <v>114</v>
      </c>
      <c r="D1543" s="4" t="s">
        <v>458</v>
      </c>
      <c r="E1543" s="4" t="s">
        <v>39</v>
      </c>
      <c r="F1543" s="34" t="s">
        <v>310</v>
      </c>
      <c r="G1543" s="35">
        <v>1</v>
      </c>
      <c r="H1543" s="3" t="s">
        <v>463</v>
      </c>
      <c r="I1543" s="36" t="s">
        <v>1</v>
      </c>
      <c r="J1543" s="36" t="s">
        <v>464</v>
      </c>
      <c r="K1543" s="36" t="str">
        <f t="shared" ca="1" si="24"/>
        <v>46EF97F3-B27B-4BFE-77C4-75A9BC1EA6A7</v>
      </c>
      <c r="L1543" s="37"/>
      <c r="M1543" s="37" t="s">
        <v>115</v>
      </c>
    </row>
    <row r="1544" spans="1:13" ht="15" customHeight="1" x14ac:dyDescent="0.3">
      <c r="A1544" s="3" t="s">
        <v>495</v>
      </c>
      <c r="B1544" s="4" t="s">
        <v>113</v>
      </c>
      <c r="C1544" s="9" t="s">
        <v>114</v>
      </c>
      <c r="D1544" s="4" t="s">
        <v>458</v>
      </c>
      <c r="E1544" s="4" t="s">
        <v>39</v>
      </c>
      <c r="F1544" s="34" t="s">
        <v>312</v>
      </c>
      <c r="G1544" s="35">
        <v>1</v>
      </c>
      <c r="H1544" s="3" t="s">
        <v>463</v>
      </c>
      <c r="I1544" s="36" t="s">
        <v>1</v>
      </c>
      <c r="J1544" s="36" t="s">
        <v>464</v>
      </c>
      <c r="K1544" s="36" t="str">
        <f t="shared" ca="1" si="24"/>
        <v>0F2CEF69-B389-2DBC-B1AF-6617F6083517</v>
      </c>
      <c r="L1544" s="37"/>
      <c r="M1544" s="37" t="s">
        <v>115</v>
      </c>
    </row>
    <row r="1545" spans="1:13" ht="15" customHeight="1" x14ac:dyDescent="0.3">
      <c r="A1545" s="3" t="s">
        <v>495</v>
      </c>
      <c r="B1545" s="4" t="s">
        <v>113</v>
      </c>
      <c r="C1545" s="9" t="s">
        <v>114</v>
      </c>
      <c r="D1545" s="4" t="s">
        <v>458</v>
      </c>
      <c r="E1545" s="4" t="s">
        <v>39</v>
      </c>
      <c r="F1545" s="34" t="s">
        <v>314</v>
      </c>
      <c r="G1545" s="35">
        <v>1</v>
      </c>
      <c r="H1545" s="3" t="s">
        <v>463</v>
      </c>
      <c r="I1545" s="36" t="s">
        <v>1</v>
      </c>
      <c r="J1545" s="36" t="s">
        <v>464</v>
      </c>
      <c r="K1545" s="36" t="str">
        <f t="shared" ca="1" si="24"/>
        <v>B6A42749-4F09-EB05-1403-68F9AA71D11F</v>
      </c>
      <c r="L1545" s="37"/>
      <c r="M1545" s="37" t="s">
        <v>115</v>
      </c>
    </row>
    <row r="1546" spans="1:13" ht="15" customHeight="1" x14ac:dyDescent="0.3">
      <c r="A1546" s="3" t="s">
        <v>495</v>
      </c>
      <c r="B1546" s="4" t="s">
        <v>113</v>
      </c>
      <c r="C1546" s="9" t="s">
        <v>114</v>
      </c>
      <c r="D1546" s="4" t="s">
        <v>458</v>
      </c>
      <c r="E1546" s="4" t="s">
        <v>39</v>
      </c>
      <c r="F1546" s="34" t="s">
        <v>316</v>
      </c>
      <c r="G1546" s="35">
        <v>1</v>
      </c>
      <c r="H1546" s="3" t="s">
        <v>463</v>
      </c>
      <c r="I1546" s="36" t="s">
        <v>1</v>
      </c>
      <c r="J1546" s="36" t="s">
        <v>464</v>
      </c>
      <c r="K1546" s="36" t="str">
        <f t="shared" ca="1" si="24"/>
        <v>7A07ABFB-A792-F369-5016-4B109F78FB6D</v>
      </c>
      <c r="L1546" s="37"/>
      <c r="M1546" s="37" t="s">
        <v>115</v>
      </c>
    </row>
    <row r="1547" spans="1:13" ht="15" customHeight="1" x14ac:dyDescent="0.3">
      <c r="A1547" s="3" t="s">
        <v>495</v>
      </c>
      <c r="B1547" s="4" t="s">
        <v>113</v>
      </c>
      <c r="C1547" s="9" t="s">
        <v>114</v>
      </c>
      <c r="D1547" s="4" t="s">
        <v>458</v>
      </c>
      <c r="E1547" s="4" t="s">
        <v>39</v>
      </c>
      <c r="F1547" s="34" t="s">
        <v>318</v>
      </c>
      <c r="G1547" s="35">
        <v>1</v>
      </c>
      <c r="H1547" s="3" t="s">
        <v>463</v>
      </c>
      <c r="I1547" s="36" t="s">
        <v>1</v>
      </c>
      <c r="J1547" s="36" t="s">
        <v>464</v>
      </c>
      <c r="K1547" s="36" t="str">
        <f t="shared" ca="1" si="24"/>
        <v>D54329C3-8714-052D-CB0E-6A4F5236A2CA</v>
      </c>
      <c r="L1547" s="37"/>
      <c r="M1547" s="37" t="s">
        <v>115</v>
      </c>
    </row>
    <row r="1548" spans="1:13" ht="15" customHeight="1" x14ac:dyDescent="0.3">
      <c r="A1548" s="3" t="s">
        <v>495</v>
      </c>
      <c r="B1548" s="4" t="s">
        <v>113</v>
      </c>
      <c r="C1548" s="9" t="s">
        <v>114</v>
      </c>
      <c r="D1548" s="4" t="s">
        <v>458</v>
      </c>
      <c r="E1548" s="4" t="s">
        <v>39</v>
      </c>
      <c r="F1548" s="34" t="s">
        <v>320</v>
      </c>
      <c r="G1548" s="35">
        <v>1</v>
      </c>
      <c r="H1548" s="3" t="s">
        <v>463</v>
      </c>
      <c r="I1548" s="36" t="s">
        <v>1</v>
      </c>
      <c r="J1548" s="36" t="s">
        <v>464</v>
      </c>
      <c r="K1548" s="36" t="str">
        <f t="shared" ca="1" si="24"/>
        <v>C2EB7258-2EF3-34C5-DF92-0BFC2CDB5170</v>
      </c>
      <c r="L1548" s="37"/>
      <c r="M1548" s="37" t="s">
        <v>115</v>
      </c>
    </row>
    <row r="1549" spans="1:13" ht="15" customHeight="1" x14ac:dyDescent="0.3">
      <c r="A1549" s="3" t="s">
        <v>495</v>
      </c>
      <c r="B1549" s="4" t="s">
        <v>113</v>
      </c>
      <c r="C1549" s="9" t="s">
        <v>114</v>
      </c>
      <c r="D1549" s="4" t="s">
        <v>458</v>
      </c>
      <c r="E1549" s="4" t="s">
        <v>39</v>
      </c>
      <c r="F1549" s="34" t="s">
        <v>322</v>
      </c>
      <c r="G1549" s="35">
        <v>1</v>
      </c>
      <c r="H1549" s="3" t="s">
        <v>463</v>
      </c>
      <c r="I1549" s="36" t="s">
        <v>1</v>
      </c>
      <c r="J1549" s="36" t="s">
        <v>464</v>
      </c>
      <c r="K1549" s="36" t="str">
        <f t="shared" ca="1" si="24"/>
        <v>2FD8A62D-CA20-94C3-4ECD-AC359680180C</v>
      </c>
      <c r="L1549" s="37"/>
      <c r="M1549" s="37" t="s">
        <v>115</v>
      </c>
    </row>
    <row r="1550" spans="1:13" ht="15" customHeight="1" x14ac:dyDescent="0.3">
      <c r="A1550" s="3" t="s">
        <v>495</v>
      </c>
      <c r="B1550" s="4" t="s">
        <v>113</v>
      </c>
      <c r="C1550" s="9" t="s">
        <v>114</v>
      </c>
      <c r="D1550" s="4" t="s">
        <v>458</v>
      </c>
      <c r="E1550" s="4" t="s">
        <v>39</v>
      </c>
      <c r="F1550" s="34" t="s">
        <v>324</v>
      </c>
      <c r="G1550" s="35">
        <v>1</v>
      </c>
      <c r="H1550" s="3" t="s">
        <v>463</v>
      </c>
      <c r="I1550" s="36" t="s">
        <v>1</v>
      </c>
      <c r="J1550" s="36" t="s">
        <v>464</v>
      </c>
      <c r="K1550" s="36" t="str">
        <f t="shared" ca="1" si="24"/>
        <v>A6D7AF0D-5546-4106-6FBF-DDF486ED63A5</v>
      </c>
      <c r="L1550" s="37"/>
      <c r="M1550" s="37" t="s">
        <v>115</v>
      </c>
    </row>
    <row r="1551" spans="1:13" ht="15" customHeight="1" x14ac:dyDescent="0.3">
      <c r="A1551" s="3" t="s">
        <v>495</v>
      </c>
      <c r="B1551" s="4" t="s">
        <v>113</v>
      </c>
      <c r="C1551" s="9" t="s">
        <v>114</v>
      </c>
      <c r="D1551" s="4" t="s">
        <v>458</v>
      </c>
      <c r="E1551" s="4" t="s">
        <v>39</v>
      </c>
      <c r="F1551" s="34" t="s">
        <v>326</v>
      </c>
      <c r="G1551" s="35">
        <v>1</v>
      </c>
      <c r="H1551" s="3" t="s">
        <v>463</v>
      </c>
      <c r="I1551" s="36" t="s">
        <v>1</v>
      </c>
      <c r="J1551" s="36" t="s">
        <v>464</v>
      </c>
      <c r="K1551" s="36" t="str">
        <f t="shared" ca="1" si="24"/>
        <v>1AB1F7C2-CE13-E6FD-4B46-54926AC82B41</v>
      </c>
      <c r="L1551" s="37"/>
      <c r="M1551" s="37" t="s">
        <v>115</v>
      </c>
    </row>
    <row r="1552" spans="1:13" ht="15" customHeight="1" x14ac:dyDescent="0.3">
      <c r="A1552" s="3" t="s">
        <v>495</v>
      </c>
      <c r="B1552" s="4" t="s">
        <v>113</v>
      </c>
      <c r="C1552" s="9" t="s">
        <v>114</v>
      </c>
      <c r="D1552" s="4" t="s">
        <v>458</v>
      </c>
      <c r="E1552" s="4" t="s">
        <v>39</v>
      </c>
      <c r="F1552" s="34" t="s">
        <v>328</v>
      </c>
      <c r="G1552" s="35">
        <v>1</v>
      </c>
      <c r="H1552" s="3" t="s">
        <v>463</v>
      </c>
      <c r="I1552" s="36" t="s">
        <v>1</v>
      </c>
      <c r="J1552" s="36" t="s">
        <v>464</v>
      </c>
      <c r="K1552" s="36" t="str">
        <f t="shared" ca="1" si="24"/>
        <v>03AF75D8-B768-F5E1-0510-110EAC8CF71A</v>
      </c>
      <c r="L1552" s="37"/>
      <c r="M1552" s="37" t="s">
        <v>115</v>
      </c>
    </row>
    <row r="1553" spans="1:13" ht="15" customHeight="1" x14ac:dyDescent="0.3">
      <c r="A1553" s="3" t="s">
        <v>495</v>
      </c>
      <c r="B1553" s="4" t="s">
        <v>113</v>
      </c>
      <c r="C1553" s="9" t="s">
        <v>114</v>
      </c>
      <c r="D1553" s="4" t="s">
        <v>458</v>
      </c>
      <c r="E1553" s="4" t="s">
        <v>39</v>
      </c>
      <c r="F1553" s="34" t="s">
        <v>330</v>
      </c>
      <c r="G1553" s="35">
        <v>1</v>
      </c>
      <c r="H1553" s="3" t="s">
        <v>463</v>
      </c>
      <c r="I1553" s="36" t="s">
        <v>1</v>
      </c>
      <c r="J1553" s="36" t="s">
        <v>464</v>
      </c>
      <c r="K1553" s="36" t="str">
        <f t="shared" ca="1" si="24"/>
        <v>BBA5542F-9E9C-6542-9AF2-D6DDA8DAF372</v>
      </c>
      <c r="L1553" s="37"/>
      <c r="M1553" s="37" t="s">
        <v>115</v>
      </c>
    </row>
    <row r="1554" spans="1:13" ht="15" customHeight="1" x14ac:dyDescent="0.3">
      <c r="A1554" s="3" t="s">
        <v>495</v>
      </c>
      <c r="B1554" s="4" t="s">
        <v>113</v>
      </c>
      <c r="C1554" s="9" t="s">
        <v>114</v>
      </c>
      <c r="D1554" s="4" t="s">
        <v>458</v>
      </c>
      <c r="E1554" s="4" t="s">
        <v>39</v>
      </c>
      <c r="F1554" s="34" t="s">
        <v>332</v>
      </c>
      <c r="G1554" s="35">
        <v>1</v>
      </c>
      <c r="H1554" s="3" t="s">
        <v>463</v>
      </c>
      <c r="I1554" s="36" t="s">
        <v>1</v>
      </c>
      <c r="J1554" s="36" t="s">
        <v>464</v>
      </c>
      <c r="K1554" s="36" t="str">
        <f t="shared" ca="1" si="24"/>
        <v>802B8FEC-7EC5-3E13-0FAE-F93E70C72F79</v>
      </c>
      <c r="L1554" s="37"/>
      <c r="M1554" s="37" t="s">
        <v>115</v>
      </c>
    </row>
    <row r="1555" spans="1:13" ht="15" customHeight="1" x14ac:dyDescent="0.3">
      <c r="A1555" s="3" t="s">
        <v>495</v>
      </c>
      <c r="B1555" s="4" t="s">
        <v>113</v>
      </c>
      <c r="C1555" s="9" t="s">
        <v>114</v>
      </c>
      <c r="D1555" s="4" t="s">
        <v>458</v>
      </c>
      <c r="E1555" s="4" t="s">
        <v>39</v>
      </c>
      <c r="F1555" s="34" t="s">
        <v>334</v>
      </c>
      <c r="G1555" s="35">
        <v>1</v>
      </c>
      <c r="H1555" s="3" t="s">
        <v>463</v>
      </c>
      <c r="I1555" s="36" t="s">
        <v>1</v>
      </c>
      <c r="J1555" s="36" t="s">
        <v>464</v>
      </c>
      <c r="K1555" s="36" t="str">
        <f t="shared" ca="1" si="24"/>
        <v>D896D3A2-422D-8048-80C7-ED86BD63FF8B</v>
      </c>
      <c r="L1555" s="37"/>
      <c r="M1555" s="37" t="s">
        <v>115</v>
      </c>
    </row>
    <row r="1556" spans="1:13" ht="15" customHeight="1" x14ac:dyDescent="0.3">
      <c r="A1556" s="3" t="s">
        <v>495</v>
      </c>
      <c r="B1556" s="4" t="s">
        <v>113</v>
      </c>
      <c r="C1556" s="9" t="s">
        <v>114</v>
      </c>
      <c r="D1556" s="4" t="s">
        <v>458</v>
      </c>
      <c r="E1556" s="4" t="s">
        <v>39</v>
      </c>
      <c r="F1556" s="34" t="s">
        <v>336</v>
      </c>
      <c r="G1556" s="35">
        <v>1</v>
      </c>
      <c r="H1556" s="3" t="s">
        <v>463</v>
      </c>
      <c r="I1556" s="36" t="s">
        <v>1</v>
      </c>
      <c r="J1556" s="36" t="s">
        <v>464</v>
      </c>
      <c r="K1556" s="36" t="str">
        <f t="shared" ca="1" si="24"/>
        <v>07F8FB81-AE4A-5CB7-15E2-200D708FF4E5</v>
      </c>
      <c r="L1556" s="37"/>
      <c r="M1556" s="37" t="s">
        <v>115</v>
      </c>
    </row>
    <row r="1557" spans="1:13" ht="15" customHeight="1" x14ac:dyDescent="0.3">
      <c r="A1557" s="3" t="s">
        <v>495</v>
      </c>
      <c r="B1557" s="4" t="s">
        <v>113</v>
      </c>
      <c r="C1557" s="9" t="s">
        <v>114</v>
      </c>
      <c r="D1557" s="4" t="s">
        <v>458</v>
      </c>
      <c r="E1557" s="4" t="s">
        <v>39</v>
      </c>
      <c r="F1557" s="34" t="s">
        <v>338</v>
      </c>
      <c r="G1557" s="35">
        <v>1</v>
      </c>
      <c r="H1557" s="3" t="s">
        <v>463</v>
      </c>
      <c r="I1557" s="36" t="s">
        <v>1</v>
      </c>
      <c r="J1557" s="36" t="s">
        <v>464</v>
      </c>
      <c r="K1557" s="36" t="str">
        <f t="shared" ca="1" si="24"/>
        <v>77E07B3B-9A8A-1CC1-97A6-033E2DA8C660</v>
      </c>
      <c r="L1557" s="37"/>
      <c r="M1557" s="37" t="s">
        <v>115</v>
      </c>
    </row>
    <row r="1558" spans="1:13" ht="15" customHeight="1" x14ac:dyDescent="0.3">
      <c r="A1558" s="3" t="s">
        <v>495</v>
      </c>
      <c r="B1558" s="4" t="s">
        <v>113</v>
      </c>
      <c r="C1558" s="9" t="s">
        <v>114</v>
      </c>
      <c r="D1558" s="4" t="s">
        <v>458</v>
      </c>
      <c r="E1558" s="4" t="s">
        <v>39</v>
      </c>
      <c r="F1558" s="34" t="s">
        <v>340</v>
      </c>
      <c r="G1558" s="35">
        <v>1</v>
      </c>
      <c r="H1558" s="3" t="s">
        <v>463</v>
      </c>
      <c r="I1558" s="36" t="s">
        <v>1</v>
      </c>
      <c r="J1558" s="36" t="s">
        <v>464</v>
      </c>
      <c r="K1558" s="36" t="str">
        <f t="shared" ca="1" si="24"/>
        <v>E5917C38-EA8D-1299-6368-9547A84AFC37</v>
      </c>
      <c r="L1558" s="37"/>
      <c r="M1558" s="37" t="s">
        <v>115</v>
      </c>
    </row>
    <row r="1559" spans="1:13" ht="15" customHeight="1" x14ac:dyDescent="0.3">
      <c r="A1559" s="3" t="s">
        <v>495</v>
      </c>
      <c r="B1559" s="4" t="s">
        <v>113</v>
      </c>
      <c r="C1559" s="9" t="s">
        <v>114</v>
      </c>
      <c r="D1559" s="4" t="s">
        <v>458</v>
      </c>
      <c r="E1559" s="4" t="s">
        <v>39</v>
      </c>
      <c r="F1559" s="34" t="s">
        <v>342</v>
      </c>
      <c r="G1559" s="35">
        <v>1</v>
      </c>
      <c r="H1559" s="3" t="s">
        <v>463</v>
      </c>
      <c r="I1559" s="36" t="s">
        <v>1</v>
      </c>
      <c r="J1559" s="36" t="s">
        <v>464</v>
      </c>
      <c r="K1559" s="36" t="str">
        <f t="shared" ca="1" si="24"/>
        <v>B163E039-4193-4448-1667-0D81EDE8E09C</v>
      </c>
      <c r="L1559" s="37"/>
      <c r="M1559" s="37" t="s">
        <v>115</v>
      </c>
    </row>
    <row r="1560" spans="1:13" ht="15" customHeight="1" x14ac:dyDescent="0.3">
      <c r="A1560" s="3" t="s">
        <v>495</v>
      </c>
      <c r="B1560" s="4" t="s">
        <v>113</v>
      </c>
      <c r="C1560" s="9" t="s">
        <v>114</v>
      </c>
      <c r="D1560" s="4" t="s">
        <v>458</v>
      </c>
      <c r="E1560" s="4" t="s">
        <v>39</v>
      </c>
      <c r="F1560" s="34" t="s">
        <v>344</v>
      </c>
      <c r="G1560" s="35">
        <v>1</v>
      </c>
      <c r="H1560" s="3" t="s">
        <v>463</v>
      </c>
      <c r="I1560" s="36" t="s">
        <v>1</v>
      </c>
      <c r="J1560" s="36" t="s">
        <v>464</v>
      </c>
      <c r="K1560" s="36" t="str">
        <f t="shared" ca="1" si="24"/>
        <v>B974A817-563F-C727-1871-109CD7CC8EE6</v>
      </c>
      <c r="L1560" s="37"/>
      <c r="M1560" s="37" t="s">
        <v>115</v>
      </c>
    </row>
    <row r="1561" spans="1:13" ht="15" customHeight="1" x14ac:dyDescent="0.3">
      <c r="A1561" s="3" t="s">
        <v>495</v>
      </c>
      <c r="B1561" s="4" t="s">
        <v>113</v>
      </c>
      <c r="C1561" s="9" t="s">
        <v>114</v>
      </c>
      <c r="D1561" s="4" t="s">
        <v>458</v>
      </c>
      <c r="E1561" s="4" t="s">
        <v>39</v>
      </c>
      <c r="F1561" s="34" t="s">
        <v>346</v>
      </c>
      <c r="G1561" s="35">
        <v>1</v>
      </c>
      <c r="H1561" s="3" t="s">
        <v>463</v>
      </c>
      <c r="I1561" s="36" t="s">
        <v>1</v>
      </c>
      <c r="J1561" s="36" t="s">
        <v>464</v>
      </c>
      <c r="K1561" s="36" t="str">
        <f t="shared" ca="1" si="24"/>
        <v>66BC4286-FE78-D50E-2EFE-6050C6E99404</v>
      </c>
      <c r="L1561" s="37"/>
      <c r="M1561" s="37" t="s">
        <v>115</v>
      </c>
    </row>
    <row r="1562" spans="1:13" ht="15" customHeight="1" x14ac:dyDescent="0.3">
      <c r="A1562" s="3" t="s">
        <v>495</v>
      </c>
      <c r="B1562" s="4" t="s">
        <v>113</v>
      </c>
      <c r="C1562" s="9" t="s">
        <v>114</v>
      </c>
      <c r="D1562" s="4" t="s">
        <v>458</v>
      </c>
      <c r="E1562" s="4" t="s">
        <v>39</v>
      </c>
      <c r="F1562" s="34" t="s">
        <v>348</v>
      </c>
      <c r="G1562" s="35">
        <v>1</v>
      </c>
      <c r="H1562" s="3" t="s">
        <v>463</v>
      </c>
      <c r="I1562" s="36" t="s">
        <v>1</v>
      </c>
      <c r="J1562" s="36" t="s">
        <v>464</v>
      </c>
      <c r="K1562" s="36" t="str">
        <f t="shared" ca="1" si="24"/>
        <v>DDF78F46-087C-ABCD-A3E5-C3843D7EA8F9</v>
      </c>
      <c r="L1562" s="37"/>
      <c r="M1562" s="37" t="s">
        <v>115</v>
      </c>
    </row>
    <row r="1563" spans="1:13" ht="15" customHeight="1" x14ac:dyDescent="0.3">
      <c r="A1563" s="3" t="s">
        <v>495</v>
      </c>
      <c r="B1563" s="4" t="s">
        <v>113</v>
      </c>
      <c r="C1563" s="9" t="s">
        <v>114</v>
      </c>
      <c r="D1563" s="4" t="s">
        <v>458</v>
      </c>
      <c r="E1563" s="4" t="s">
        <v>39</v>
      </c>
      <c r="F1563" s="34" t="s">
        <v>350</v>
      </c>
      <c r="G1563" s="35">
        <v>1</v>
      </c>
      <c r="H1563" s="3" t="s">
        <v>463</v>
      </c>
      <c r="I1563" s="36" t="s">
        <v>1</v>
      </c>
      <c r="J1563" s="36" t="s">
        <v>464</v>
      </c>
      <c r="K1563" s="36" t="str">
        <f t="shared" ca="1" si="24"/>
        <v>E83C78C7-4902-83BD-EF29-A8FEA3F7B7EF</v>
      </c>
      <c r="L1563" s="37"/>
      <c r="M1563" s="37" t="s">
        <v>115</v>
      </c>
    </row>
    <row r="1564" spans="1:13" ht="15" customHeight="1" x14ac:dyDescent="0.3">
      <c r="A1564" s="3" t="s">
        <v>495</v>
      </c>
      <c r="B1564" s="4" t="s">
        <v>113</v>
      </c>
      <c r="C1564" s="9" t="s">
        <v>114</v>
      </c>
      <c r="D1564" s="4" t="s">
        <v>458</v>
      </c>
      <c r="E1564" s="4" t="s">
        <v>39</v>
      </c>
      <c r="F1564" s="34" t="s">
        <v>352</v>
      </c>
      <c r="G1564" s="35">
        <v>1</v>
      </c>
      <c r="H1564" s="3" t="s">
        <v>463</v>
      </c>
      <c r="I1564" s="36" t="s">
        <v>1</v>
      </c>
      <c r="J1564" s="36" t="s">
        <v>464</v>
      </c>
      <c r="K1564" s="36" t="str">
        <f t="shared" ca="1" si="24"/>
        <v>D63BFD0E-AD3A-853A-6EEE-5794649F11A3</v>
      </c>
      <c r="L1564" s="37"/>
      <c r="M1564" s="37" t="s">
        <v>115</v>
      </c>
    </row>
    <row r="1565" spans="1:13" ht="15" customHeight="1" x14ac:dyDescent="0.3">
      <c r="A1565" s="3" t="s">
        <v>495</v>
      </c>
      <c r="B1565" s="4" t="s">
        <v>113</v>
      </c>
      <c r="C1565" s="9" t="s">
        <v>114</v>
      </c>
      <c r="D1565" s="4" t="s">
        <v>458</v>
      </c>
      <c r="E1565" s="4" t="s">
        <v>39</v>
      </c>
      <c r="F1565" s="34" t="s">
        <v>354</v>
      </c>
      <c r="G1565" s="35">
        <v>1</v>
      </c>
      <c r="H1565" s="3" t="s">
        <v>463</v>
      </c>
      <c r="I1565" s="36" t="s">
        <v>1</v>
      </c>
      <c r="J1565" s="36" t="s">
        <v>464</v>
      </c>
      <c r="K1565" s="36" t="str">
        <f t="shared" ca="1" si="24"/>
        <v>553BE987-24BE-FA75-9ECD-B7945E76D2F6</v>
      </c>
      <c r="L1565" s="37"/>
      <c r="M1565" s="37" t="s">
        <v>115</v>
      </c>
    </row>
    <row r="1566" spans="1:13" ht="15" customHeight="1" x14ac:dyDescent="0.3">
      <c r="A1566" s="3" t="s">
        <v>495</v>
      </c>
      <c r="B1566" s="4" t="s">
        <v>113</v>
      </c>
      <c r="C1566" s="9" t="s">
        <v>114</v>
      </c>
      <c r="D1566" s="4" t="s">
        <v>458</v>
      </c>
      <c r="E1566" s="4" t="s">
        <v>39</v>
      </c>
      <c r="F1566" s="34" t="s">
        <v>356</v>
      </c>
      <c r="G1566" s="35">
        <v>1</v>
      </c>
      <c r="H1566" s="3" t="s">
        <v>463</v>
      </c>
      <c r="I1566" s="36" t="s">
        <v>1</v>
      </c>
      <c r="J1566" s="36" t="s">
        <v>464</v>
      </c>
      <c r="K1566" s="36" t="str">
        <f t="shared" ca="1" si="24"/>
        <v>4BE619DF-50E2-F1D0-C3EE-0E559EC495C0</v>
      </c>
      <c r="L1566" s="37"/>
      <c r="M1566" s="37" t="s">
        <v>115</v>
      </c>
    </row>
    <row r="1567" spans="1:13" ht="15" customHeight="1" x14ac:dyDescent="0.3">
      <c r="A1567" s="3" t="s">
        <v>495</v>
      </c>
      <c r="B1567" s="4" t="s">
        <v>113</v>
      </c>
      <c r="C1567" s="9" t="s">
        <v>114</v>
      </c>
      <c r="D1567" s="4" t="s">
        <v>458</v>
      </c>
      <c r="E1567" s="4" t="s">
        <v>39</v>
      </c>
      <c r="F1567" s="34" t="s">
        <v>358</v>
      </c>
      <c r="G1567" s="35">
        <v>1</v>
      </c>
      <c r="H1567" s="3" t="s">
        <v>463</v>
      </c>
      <c r="I1567" s="36" t="s">
        <v>1</v>
      </c>
      <c r="J1567" s="36" t="s">
        <v>464</v>
      </c>
      <c r="K1567" s="36" t="str">
        <f t="shared" ca="1" si="24"/>
        <v>B19A7162-8E61-287C-F355-4FC280DE51DD</v>
      </c>
      <c r="L1567" s="37"/>
      <c r="M1567" s="37" t="s">
        <v>115</v>
      </c>
    </row>
    <row r="1568" spans="1:13" ht="15" customHeight="1" x14ac:dyDescent="0.3">
      <c r="A1568" s="3" t="s">
        <v>495</v>
      </c>
      <c r="B1568" s="4" t="s">
        <v>113</v>
      </c>
      <c r="C1568" s="9" t="s">
        <v>114</v>
      </c>
      <c r="D1568" s="4" t="s">
        <v>458</v>
      </c>
      <c r="E1568" s="4" t="s">
        <v>39</v>
      </c>
      <c r="F1568" s="34" t="s">
        <v>360</v>
      </c>
      <c r="G1568" s="35">
        <v>1</v>
      </c>
      <c r="H1568" s="3" t="s">
        <v>463</v>
      </c>
      <c r="I1568" s="36" t="s">
        <v>1</v>
      </c>
      <c r="J1568" s="36" t="s">
        <v>464</v>
      </c>
      <c r="K1568" s="36" t="str">
        <f t="shared" ca="1" si="24"/>
        <v>80C1BB11-F3FB-E596-96D9-2FF3FD0814B3</v>
      </c>
      <c r="L1568" s="37"/>
      <c r="M1568" s="37" t="s">
        <v>115</v>
      </c>
    </row>
    <row r="1569" spans="1:13" ht="15" customHeight="1" x14ac:dyDescent="0.3">
      <c r="A1569" s="3" t="s">
        <v>495</v>
      </c>
      <c r="B1569" s="4" t="s">
        <v>113</v>
      </c>
      <c r="C1569" s="9" t="s">
        <v>114</v>
      </c>
      <c r="D1569" s="4" t="s">
        <v>458</v>
      </c>
      <c r="E1569" s="4" t="s">
        <v>39</v>
      </c>
      <c r="F1569" s="34" t="s">
        <v>362</v>
      </c>
      <c r="G1569" s="35">
        <v>1</v>
      </c>
      <c r="H1569" s="3" t="s">
        <v>463</v>
      </c>
      <c r="I1569" s="36" t="s">
        <v>1</v>
      </c>
      <c r="J1569" s="36" t="s">
        <v>464</v>
      </c>
      <c r="K1569" s="36" t="str">
        <f t="shared" ca="1" si="24"/>
        <v>7420AEF4-2005-345F-8B4E-BD9BBEFF92B2</v>
      </c>
      <c r="L1569" s="37"/>
      <c r="M1569" s="37" t="s">
        <v>115</v>
      </c>
    </row>
    <row r="1570" spans="1:13" ht="15" customHeight="1" x14ac:dyDescent="0.3">
      <c r="A1570" s="3" t="s">
        <v>495</v>
      </c>
      <c r="B1570" s="4" t="s">
        <v>113</v>
      </c>
      <c r="C1570" s="9" t="s">
        <v>114</v>
      </c>
      <c r="D1570" s="4" t="s">
        <v>458</v>
      </c>
      <c r="E1570" s="4" t="s">
        <v>39</v>
      </c>
      <c r="F1570" s="34" t="s">
        <v>364</v>
      </c>
      <c r="G1570" s="35">
        <v>1</v>
      </c>
      <c r="H1570" s="3" t="s">
        <v>463</v>
      </c>
      <c r="I1570" s="36" t="s">
        <v>1</v>
      </c>
      <c r="J1570" s="36" t="s">
        <v>464</v>
      </c>
      <c r="K1570" s="36" t="str">
        <f t="shared" ca="1" si="24"/>
        <v>B75F5A28-2DDD-8CFE-1B1F-392A8BD13D0F</v>
      </c>
      <c r="L1570" s="37"/>
      <c r="M1570" s="37" t="s">
        <v>115</v>
      </c>
    </row>
    <row r="1571" spans="1:13" ht="15" customHeight="1" x14ac:dyDescent="0.3">
      <c r="A1571" s="3" t="s">
        <v>495</v>
      </c>
      <c r="B1571" s="4" t="s">
        <v>113</v>
      </c>
      <c r="C1571" s="9" t="s">
        <v>114</v>
      </c>
      <c r="D1571" s="4" t="s">
        <v>458</v>
      </c>
      <c r="E1571" s="4" t="s">
        <v>39</v>
      </c>
      <c r="F1571" s="34" t="s">
        <v>366</v>
      </c>
      <c r="G1571" s="35">
        <v>1</v>
      </c>
      <c r="H1571" s="3" t="s">
        <v>463</v>
      </c>
      <c r="I1571" s="36" t="s">
        <v>1</v>
      </c>
      <c r="J1571" s="36" t="s">
        <v>464</v>
      </c>
      <c r="K1571" s="36" t="str">
        <f t="shared" ca="1" si="24"/>
        <v>89297D6D-138C-4AA7-F5AD-09F1D5A53F21</v>
      </c>
      <c r="L1571" s="37"/>
      <c r="M1571" s="37" t="s">
        <v>115</v>
      </c>
    </row>
    <row r="1572" spans="1:13" ht="15" customHeight="1" x14ac:dyDescent="0.3">
      <c r="A1572" s="3" t="s">
        <v>495</v>
      </c>
      <c r="B1572" s="4" t="s">
        <v>113</v>
      </c>
      <c r="C1572" s="9" t="s">
        <v>114</v>
      </c>
      <c r="D1572" s="4" t="s">
        <v>458</v>
      </c>
      <c r="E1572" s="4" t="s">
        <v>39</v>
      </c>
      <c r="F1572" s="34" t="s">
        <v>368</v>
      </c>
      <c r="G1572" s="35">
        <v>1</v>
      </c>
      <c r="H1572" s="3" t="s">
        <v>463</v>
      </c>
      <c r="I1572" s="36" t="s">
        <v>1</v>
      </c>
      <c r="J1572" s="36" t="s">
        <v>464</v>
      </c>
      <c r="K1572" s="36" t="str">
        <f t="shared" ca="1" si="24"/>
        <v>EDEC9920-5C37-3E11-CB0E-66821E2695AE</v>
      </c>
      <c r="L1572" s="37"/>
      <c r="M1572" s="37" t="s">
        <v>115</v>
      </c>
    </row>
    <row r="1573" spans="1:13" ht="15" customHeight="1" x14ac:dyDescent="0.3">
      <c r="A1573" s="3" t="s">
        <v>495</v>
      </c>
      <c r="B1573" s="4" t="s">
        <v>113</v>
      </c>
      <c r="C1573" s="9" t="s">
        <v>114</v>
      </c>
      <c r="D1573" s="4" t="s">
        <v>458</v>
      </c>
      <c r="E1573" s="4" t="s">
        <v>39</v>
      </c>
      <c r="F1573" s="34" t="s">
        <v>370</v>
      </c>
      <c r="G1573" s="35">
        <v>1</v>
      </c>
      <c r="H1573" s="3" t="s">
        <v>463</v>
      </c>
      <c r="I1573" s="36" t="s">
        <v>1</v>
      </c>
      <c r="J1573" s="36" t="s">
        <v>464</v>
      </c>
      <c r="K1573" s="36" t="str">
        <f t="shared" ca="1" si="24"/>
        <v>535E5ADF-AE31-3AA5-04F6-6F5E15A8FF0A</v>
      </c>
      <c r="L1573" s="37"/>
      <c r="M1573" s="37" t="s">
        <v>115</v>
      </c>
    </row>
    <row r="1574" spans="1:13" ht="15" customHeight="1" x14ac:dyDescent="0.3">
      <c r="A1574" s="3" t="s">
        <v>495</v>
      </c>
      <c r="B1574" s="4" t="s">
        <v>113</v>
      </c>
      <c r="C1574" s="9" t="s">
        <v>114</v>
      </c>
      <c r="D1574" s="4" t="s">
        <v>458</v>
      </c>
      <c r="E1574" s="4" t="s">
        <v>39</v>
      </c>
      <c r="F1574" s="34" t="s">
        <v>372</v>
      </c>
      <c r="G1574" s="35">
        <v>1</v>
      </c>
      <c r="H1574" s="3" t="s">
        <v>463</v>
      </c>
      <c r="I1574" s="36" t="s">
        <v>1</v>
      </c>
      <c r="J1574" s="36" t="s">
        <v>464</v>
      </c>
      <c r="K1574" s="36" t="str">
        <f t="shared" ca="1" si="24"/>
        <v>A81FD51C-1F00-BBE1-F698-76383D042610</v>
      </c>
      <c r="L1574" s="37"/>
      <c r="M1574" s="37" t="s">
        <v>115</v>
      </c>
    </row>
    <row r="1575" spans="1:13" ht="15" customHeight="1" x14ac:dyDescent="0.3">
      <c r="A1575" s="3" t="s">
        <v>495</v>
      </c>
      <c r="B1575" s="4" t="s">
        <v>113</v>
      </c>
      <c r="C1575" s="9" t="s">
        <v>114</v>
      </c>
      <c r="D1575" s="4" t="s">
        <v>458</v>
      </c>
      <c r="E1575" s="4" t="s">
        <v>39</v>
      </c>
      <c r="F1575" s="34" t="s">
        <v>250</v>
      </c>
      <c r="G1575" s="35">
        <v>1</v>
      </c>
      <c r="H1575" s="3" t="s">
        <v>463</v>
      </c>
      <c r="I1575" s="36" t="s">
        <v>1</v>
      </c>
      <c r="J1575" s="36" t="s">
        <v>464</v>
      </c>
      <c r="K1575" s="36" t="str">
        <f t="shared" ca="1" si="24"/>
        <v>73D6A102-58DC-9020-2C96-7816F735DC96</v>
      </c>
      <c r="L1575" s="37"/>
      <c r="M1575" s="37" t="s">
        <v>115</v>
      </c>
    </row>
    <row r="1576" spans="1:13" ht="15" customHeight="1" x14ac:dyDescent="0.3">
      <c r="A1576" s="3" t="s">
        <v>495</v>
      </c>
      <c r="B1576" s="4" t="s">
        <v>113</v>
      </c>
      <c r="C1576" s="9" t="s">
        <v>114</v>
      </c>
      <c r="D1576" s="4" t="s">
        <v>458</v>
      </c>
      <c r="E1576" s="4" t="s">
        <v>39</v>
      </c>
      <c r="F1576" s="38" t="s">
        <v>375</v>
      </c>
      <c r="G1576" s="39">
        <v>1</v>
      </c>
      <c r="H1576" s="3" t="s">
        <v>463</v>
      </c>
      <c r="I1576" s="36" t="s">
        <v>1</v>
      </c>
      <c r="J1576" s="36" t="s">
        <v>464</v>
      </c>
      <c r="K1576" s="36" t="str">
        <f t="shared" ca="1" si="24"/>
        <v>62F96BAB-B7CA-C0A2-2B9A-208AF28B880D</v>
      </c>
      <c r="L1576" s="37"/>
      <c r="M1576" s="37" t="s">
        <v>115</v>
      </c>
    </row>
    <row r="1577" spans="1:13" ht="15" customHeight="1" x14ac:dyDescent="0.3">
      <c r="A1577" s="3" t="s">
        <v>496</v>
      </c>
      <c r="B1577" s="4" t="s">
        <v>113</v>
      </c>
      <c r="C1577" s="9" t="s">
        <v>114</v>
      </c>
      <c r="D1577" s="4" t="s">
        <v>458</v>
      </c>
      <c r="E1577" s="4" t="s">
        <v>39</v>
      </c>
      <c r="F1577" s="34" t="s">
        <v>251</v>
      </c>
      <c r="G1577" s="35" t="b">
        <v>0</v>
      </c>
      <c r="H1577" s="3" t="s">
        <v>491</v>
      </c>
      <c r="I1577" s="36" t="s">
        <v>1</v>
      </c>
      <c r="J1577" s="36" t="s">
        <v>497</v>
      </c>
      <c r="K1577" s="36" t="str">
        <f t="shared" ca="1" si="24"/>
        <v>2EA20AD2-0A3D-DC23-022B-B3E23C33DB31</v>
      </c>
      <c r="L1577" s="37"/>
      <c r="M1577" s="37" t="s">
        <v>115</v>
      </c>
    </row>
    <row r="1578" spans="1:13" ht="15" customHeight="1" x14ac:dyDescent="0.3">
      <c r="A1578" s="3" t="s">
        <v>496</v>
      </c>
      <c r="B1578" s="4" t="s">
        <v>113</v>
      </c>
      <c r="C1578" s="9" t="s">
        <v>114</v>
      </c>
      <c r="D1578" s="4" t="s">
        <v>458</v>
      </c>
      <c r="E1578" s="4" t="s">
        <v>39</v>
      </c>
      <c r="F1578" s="34" t="s">
        <v>254</v>
      </c>
      <c r="G1578" s="35" t="b">
        <v>0</v>
      </c>
      <c r="H1578" s="3" t="s">
        <v>491</v>
      </c>
      <c r="I1578" s="36" t="s">
        <v>1</v>
      </c>
      <c r="J1578" s="36" t="s">
        <v>497</v>
      </c>
      <c r="K1578" s="36" t="str">
        <f t="shared" ca="1" si="24"/>
        <v>9D8EB9A0-FAD1-510B-D1F3-0F32E30B2A95</v>
      </c>
      <c r="L1578" s="37"/>
      <c r="M1578" s="37" t="s">
        <v>115</v>
      </c>
    </row>
    <row r="1579" spans="1:13" ht="15" customHeight="1" x14ac:dyDescent="0.3">
      <c r="A1579" s="3" t="s">
        <v>496</v>
      </c>
      <c r="B1579" s="4" t="s">
        <v>113</v>
      </c>
      <c r="C1579" s="9" t="s">
        <v>114</v>
      </c>
      <c r="D1579" s="4" t="s">
        <v>458</v>
      </c>
      <c r="E1579" s="4" t="s">
        <v>39</v>
      </c>
      <c r="F1579" s="34" t="s">
        <v>256</v>
      </c>
      <c r="G1579" s="35" t="b">
        <v>0</v>
      </c>
      <c r="H1579" s="3" t="s">
        <v>491</v>
      </c>
      <c r="I1579" s="36" t="s">
        <v>1</v>
      </c>
      <c r="J1579" s="36" t="s">
        <v>497</v>
      </c>
      <c r="K1579" s="36" t="str">
        <f t="shared" ca="1" si="24"/>
        <v>96FAC33E-7008-0DAA-5A10-6DC427BF5644</v>
      </c>
      <c r="L1579" s="37"/>
      <c r="M1579" s="37" t="s">
        <v>115</v>
      </c>
    </row>
    <row r="1580" spans="1:13" ht="15" customHeight="1" x14ac:dyDescent="0.3">
      <c r="A1580" s="3" t="s">
        <v>496</v>
      </c>
      <c r="B1580" s="4" t="s">
        <v>113</v>
      </c>
      <c r="C1580" s="9" t="s">
        <v>114</v>
      </c>
      <c r="D1580" s="4" t="s">
        <v>458</v>
      </c>
      <c r="E1580" s="4" t="s">
        <v>39</v>
      </c>
      <c r="F1580" s="34" t="s">
        <v>258</v>
      </c>
      <c r="G1580" s="35" t="b">
        <v>0</v>
      </c>
      <c r="H1580" s="3" t="s">
        <v>491</v>
      </c>
      <c r="I1580" s="36" t="s">
        <v>1</v>
      </c>
      <c r="J1580" s="36" t="s">
        <v>497</v>
      </c>
      <c r="K1580" s="36" t="str">
        <f t="shared" ca="1" si="24"/>
        <v>E42D9A9F-4EDA-A8E2-86D9-1EEC52737503</v>
      </c>
      <c r="L1580" s="37"/>
      <c r="M1580" s="37" t="s">
        <v>115</v>
      </c>
    </row>
    <row r="1581" spans="1:13" ht="15" customHeight="1" x14ac:dyDescent="0.3">
      <c r="A1581" s="3" t="s">
        <v>496</v>
      </c>
      <c r="B1581" s="4" t="s">
        <v>113</v>
      </c>
      <c r="C1581" s="9" t="s">
        <v>114</v>
      </c>
      <c r="D1581" s="4" t="s">
        <v>458</v>
      </c>
      <c r="E1581" s="4" t="s">
        <v>39</v>
      </c>
      <c r="F1581" s="34" t="s">
        <v>260</v>
      </c>
      <c r="G1581" s="35" t="b">
        <v>0</v>
      </c>
      <c r="H1581" s="3" t="s">
        <v>491</v>
      </c>
      <c r="I1581" s="36" t="s">
        <v>1</v>
      </c>
      <c r="J1581" s="36" t="s">
        <v>497</v>
      </c>
      <c r="K1581" s="36" t="str">
        <f t="shared" ca="1" si="24"/>
        <v>146DDA62-7CCD-16DC-C927-BDC30270F2AB</v>
      </c>
      <c r="L1581" s="37"/>
      <c r="M1581" s="37" t="s">
        <v>115</v>
      </c>
    </row>
    <row r="1582" spans="1:13" ht="15" customHeight="1" x14ac:dyDescent="0.3">
      <c r="A1582" s="3" t="s">
        <v>496</v>
      </c>
      <c r="B1582" s="4" t="s">
        <v>113</v>
      </c>
      <c r="C1582" s="9" t="s">
        <v>114</v>
      </c>
      <c r="D1582" s="4" t="s">
        <v>458</v>
      </c>
      <c r="E1582" s="4" t="s">
        <v>39</v>
      </c>
      <c r="F1582" s="34" t="s">
        <v>262</v>
      </c>
      <c r="G1582" s="35" t="b">
        <v>0</v>
      </c>
      <c r="H1582" s="3" t="s">
        <v>491</v>
      </c>
      <c r="I1582" s="36" t="s">
        <v>1</v>
      </c>
      <c r="J1582" s="36" t="s">
        <v>497</v>
      </c>
      <c r="K1582" s="36" t="str">
        <f t="shared" ca="1" si="24"/>
        <v>3FA61F09-EBD9-26D4-A873-F65CBECCD0CC</v>
      </c>
      <c r="L1582" s="37"/>
      <c r="M1582" s="37" t="s">
        <v>115</v>
      </c>
    </row>
    <row r="1583" spans="1:13" ht="15" customHeight="1" x14ac:dyDescent="0.3">
      <c r="A1583" s="3" t="s">
        <v>496</v>
      </c>
      <c r="B1583" s="4" t="s">
        <v>113</v>
      </c>
      <c r="C1583" s="9" t="s">
        <v>114</v>
      </c>
      <c r="D1583" s="4" t="s">
        <v>458</v>
      </c>
      <c r="E1583" s="4" t="s">
        <v>39</v>
      </c>
      <c r="F1583" s="34" t="s">
        <v>264</v>
      </c>
      <c r="G1583" s="35" t="b">
        <v>0</v>
      </c>
      <c r="H1583" s="3" t="s">
        <v>491</v>
      </c>
      <c r="I1583" s="36" t="s">
        <v>1</v>
      </c>
      <c r="J1583" s="36" t="s">
        <v>497</v>
      </c>
      <c r="K1583" s="36" t="str">
        <f t="shared" ca="1" si="24"/>
        <v>9B117ADE-A08B-0D1C-7728-C5139964B663</v>
      </c>
      <c r="L1583" s="37"/>
      <c r="M1583" s="37" t="s">
        <v>115</v>
      </c>
    </row>
    <row r="1584" spans="1:13" ht="15" customHeight="1" x14ac:dyDescent="0.3">
      <c r="A1584" s="3" t="s">
        <v>496</v>
      </c>
      <c r="B1584" s="4" t="s">
        <v>113</v>
      </c>
      <c r="C1584" s="9" t="s">
        <v>114</v>
      </c>
      <c r="D1584" s="4" t="s">
        <v>458</v>
      </c>
      <c r="E1584" s="4" t="s">
        <v>39</v>
      </c>
      <c r="F1584" s="34" t="s">
        <v>266</v>
      </c>
      <c r="G1584" s="35" t="b">
        <v>0</v>
      </c>
      <c r="H1584" s="3" t="s">
        <v>491</v>
      </c>
      <c r="I1584" s="36" t="s">
        <v>1</v>
      </c>
      <c r="J1584" s="36" t="s">
        <v>497</v>
      </c>
      <c r="K1584" s="36" t="str">
        <f t="shared" ca="1" si="24"/>
        <v>BE3B8945-6DFC-E858-72EF-157E269B3ADB</v>
      </c>
      <c r="L1584" s="37"/>
      <c r="M1584" s="37" t="s">
        <v>115</v>
      </c>
    </row>
    <row r="1585" spans="1:13" ht="15" customHeight="1" x14ac:dyDescent="0.3">
      <c r="A1585" s="3" t="s">
        <v>496</v>
      </c>
      <c r="B1585" s="4" t="s">
        <v>113</v>
      </c>
      <c r="C1585" s="9" t="s">
        <v>114</v>
      </c>
      <c r="D1585" s="4" t="s">
        <v>458</v>
      </c>
      <c r="E1585" s="4" t="s">
        <v>39</v>
      </c>
      <c r="F1585" s="34" t="s">
        <v>268</v>
      </c>
      <c r="G1585" s="35" t="b">
        <v>0</v>
      </c>
      <c r="H1585" s="3" t="s">
        <v>491</v>
      </c>
      <c r="I1585" s="36" t="s">
        <v>1</v>
      </c>
      <c r="J1585" s="36" t="s">
        <v>497</v>
      </c>
      <c r="K1585" s="36" t="str">
        <f t="shared" ca="1" si="24"/>
        <v>F3066D0F-E4A1-D8B3-B66D-A53C7D76DE69</v>
      </c>
      <c r="L1585" s="37"/>
      <c r="M1585" s="37" t="s">
        <v>115</v>
      </c>
    </row>
    <row r="1586" spans="1:13" ht="15" customHeight="1" x14ac:dyDescent="0.3">
      <c r="A1586" s="3" t="s">
        <v>496</v>
      </c>
      <c r="B1586" s="4" t="s">
        <v>113</v>
      </c>
      <c r="C1586" s="9" t="s">
        <v>114</v>
      </c>
      <c r="D1586" s="4" t="s">
        <v>458</v>
      </c>
      <c r="E1586" s="4" t="s">
        <v>39</v>
      </c>
      <c r="F1586" s="34" t="s">
        <v>270</v>
      </c>
      <c r="G1586" s="35" t="b">
        <v>0</v>
      </c>
      <c r="H1586" s="3" t="s">
        <v>491</v>
      </c>
      <c r="I1586" s="36" t="s">
        <v>1</v>
      </c>
      <c r="J1586" s="36" t="s">
        <v>497</v>
      </c>
      <c r="K1586" s="36" t="str">
        <f t="shared" ca="1" si="24"/>
        <v>22168A20-2C76-F2C4-AB22-804C95264B37</v>
      </c>
      <c r="L1586" s="37"/>
      <c r="M1586" s="37" t="s">
        <v>115</v>
      </c>
    </row>
    <row r="1587" spans="1:13" ht="15" customHeight="1" x14ac:dyDescent="0.3">
      <c r="A1587" s="3" t="s">
        <v>496</v>
      </c>
      <c r="B1587" s="4" t="s">
        <v>113</v>
      </c>
      <c r="C1587" s="9" t="s">
        <v>114</v>
      </c>
      <c r="D1587" s="4" t="s">
        <v>458</v>
      </c>
      <c r="E1587" s="4" t="s">
        <v>39</v>
      </c>
      <c r="F1587" s="34" t="s">
        <v>272</v>
      </c>
      <c r="G1587" s="35" t="b">
        <v>0</v>
      </c>
      <c r="H1587" s="3" t="s">
        <v>491</v>
      </c>
      <c r="I1587" s="36" t="s">
        <v>1</v>
      </c>
      <c r="J1587" s="36" t="s">
        <v>497</v>
      </c>
      <c r="K1587" s="36" t="str">
        <f t="shared" ca="1" si="24"/>
        <v>17B90828-993D-F9EB-D460-F758BEC5895C</v>
      </c>
      <c r="L1587" s="37"/>
      <c r="M1587" s="37" t="s">
        <v>115</v>
      </c>
    </row>
    <row r="1588" spans="1:13" ht="15" customHeight="1" x14ac:dyDescent="0.3">
      <c r="A1588" s="3" t="s">
        <v>496</v>
      </c>
      <c r="B1588" s="4" t="s">
        <v>113</v>
      </c>
      <c r="C1588" s="9" t="s">
        <v>114</v>
      </c>
      <c r="D1588" s="4" t="s">
        <v>458</v>
      </c>
      <c r="E1588" s="4" t="s">
        <v>39</v>
      </c>
      <c r="F1588" s="34" t="s">
        <v>274</v>
      </c>
      <c r="G1588" s="35" t="b">
        <v>0</v>
      </c>
      <c r="H1588" s="3" t="s">
        <v>491</v>
      </c>
      <c r="I1588" s="36" t="s">
        <v>1</v>
      </c>
      <c r="J1588" s="36" t="s">
        <v>497</v>
      </c>
      <c r="K1588" s="36" t="str">
        <f t="shared" ca="1" si="24"/>
        <v>6740A850-DF19-4794-4609-3F8288A5E679</v>
      </c>
      <c r="L1588" s="37"/>
      <c r="M1588" s="37" t="s">
        <v>115</v>
      </c>
    </row>
    <row r="1589" spans="1:13" ht="15" customHeight="1" x14ac:dyDescent="0.3">
      <c r="A1589" s="3" t="s">
        <v>496</v>
      </c>
      <c r="B1589" s="4" t="s">
        <v>113</v>
      </c>
      <c r="C1589" s="9" t="s">
        <v>114</v>
      </c>
      <c r="D1589" s="4" t="s">
        <v>458</v>
      </c>
      <c r="E1589" s="4" t="s">
        <v>39</v>
      </c>
      <c r="F1589" s="34" t="s">
        <v>276</v>
      </c>
      <c r="G1589" s="35" t="b">
        <v>0</v>
      </c>
      <c r="H1589" s="3" t="s">
        <v>491</v>
      </c>
      <c r="I1589" s="36" t="s">
        <v>1</v>
      </c>
      <c r="J1589" s="36" t="s">
        <v>497</v>
      </c>
      <c r="K1589" s="36" t="str">
        <f t="shared" ca="1" si="24"/>
        <v>E90C03E7-04E4-244A-5A4E-94399FAA5AB5</v>
      </c>
      <c r="L1589" s="37"/>
      <c r="M1589" s="37" t="s">
        <v>115</v>
      </c>
    </row>
    <row r="1590" spans="1:13" ht="15" customHeight="1" x14ac:dyDescent="0.3">
      <c r="A1590" s="3" t="s">
        <v>496</v>
      </c>
      <c r="B1590" s="4" t="s">
        <v>113</v>
      </c>
      <c r="C1590" s="9" t="s">
        <v>114</v>
      </c>
      <c r="D1590" s="4" t="s">
        <v>458</v>
      </c>
      <c r="E1590" s="4" t="s">
        <v>39</v>
      </c>
      <c r="F1590" s="34" t="s">
        <v>278</v>
      </c>
      <c r="G1590" s="35" t="b">
        <v>0</v>
      </c>
      <c r="H1590" s="3" t="s">
        <v>491</v>
      </c>
      <c r="I1590" s="36" t="s">
        <v>1</v>
      </c>
      <c r="J1590" s="36" t="s">
        <v>497</v>
      </c>
      <c r="K1590" s="36" t="str">
        <f t="shared" ca="1" si="24"/>
        <v>97D8D6C9-FDC7-0BBF-7B80-8F08E8EB2E8E</v>
      </c>
      <c r="L1590" s="37"/>
      <c r="M1590" s="37" t="s">
        <v>115</v>
      </c>
    </row>
    <row r="1591" spans="1:13" ht="15" customHeight="1" x14ac:dyDescent="0.3">
      <c r="A1591" s="3" t="s">
        <v>496</v>
      </c>
      <c r="B1591" s="4" t="s">
        <v>113</v>
      </c>
      <c r="C1591" s="9" t="s">
        <v>114</v>
      </c>
      <c r="D1591" s="4" t="s">
        <v>458</v>
      </c>
      <c r="E1591" s="4" t="s">
        <v>39</v>
      </c>
      <c r="F1591" s="34" t="s">
        <v>280</v>
      </c>
      <c r="G1591" s="35" t="b">
        <v>0</v>
      </c>
      <c r="H1591" s="3" t="s">
        <v>491</v>
      </c>
      <c r="I1591" s="36" t="s">
        <v>1</v>
      </c>
      <c r="J1591" s="36" t="s">
        <v>497</v>
      </c>
      <c r="K1591" s="36" t="str">
        <f t="shared" ca="1" si="24"/>
        <v>FBA29E18-6790-1FAC-1E7D-9A322A59A181</v>
      </c>
      <c r="L1591" s="37"/>
      <c r="M1591" s="37" t="s">
        <v>115</v>
      </c>
    </row>
    <row r="1592" spans="1:13" ht="15" customHeight="1" x14ac:dyDescent="0.3">
      <c r="A1592" s="3" t="s">
        <v>496</v>
      </c>
      <c r="B1592" s="4" t="s">
        <v>113</v>
      </c>
      <c r="C1592" s="9" t="s">
        <v>114</v>
      </c>
      <c r="D1592" s="4" t="s">
        <v>458</v>
      </c>
      <c r="E1592" s="4" t="s">
        <v>39</v>
      </c>
      <c r="F1592" s="34" t="s">
        <v>282</v>
      </c>
      <c r="G1592" s="35" t="b">
        <v>0</v>
      </c>
      <c r="H1592" s="3" t="s">
        <v>491</v>
      </c>
      <c r="I1592" s="36" t="s">
        <v>1</v>
      </c>
      <c r="J1592" s="36" t="s">
        <v>497</v>
      </c>
      <c r="K1592" s="36" t="str">
        <f t="shared" ca="1" si="24"/>
        <v>F7ADD40E-0300-20A4-B8BD-79220135166F</v>
      </c>
      <c r="L1592" s="37"/>
      <c r="M1592" s="37" t="s">
        <v>115</v>
      </c>
    </row>
    <row r="1593" spans="1:13" ht="15" customHeight="1" x14ac:dyDescent="0.3">
      <c r="A1593" s="3" t="s">
        <v>496</v>
      </c>
      <c r="B1593" s="4" t="s">
        <v>113</v>
      </c>
      <c r="C1593" s="9" t="s">
        <v>114</v>
      </c>
      <c r="D1593" s="4" t="s">
        <v>458</v>
      </c>
      <c r="E1593" s="4" t="s">
        <v>39</v>
      </c>
      <c r="F1593" s="34" t="s">
        <v>284</v>
      </c>
      <c r="G1593" s="35" t="b">
        <v>0</v>
      </c>
      <c r="H1593" s="3" t="s">
        <v>491</v>
      </c>
      <c r="I1593" s="36" t="s">
        <v>1</v>
      </c>
      <c r="J1593" s="36" t="s">
        <v>497</v>
      </c>
      <c r="K1593" s="36" t="str">
        <f t="shared" ca="1" si="24"/>
        <v>05F471EB-F2AC-F3FA-437D-CA61BC358BF3</v>
      </c>
      <c r="L1593" s="37"/>
      <c r="M1593" s="37" t="s">
        <v>115</v>
      </c>
    </row>
    <row r="1594" spans="1:13" ht="15" customHeight="1" x14ac:dyDescent="0.3">
      <c r="A1594" s="3" t="s">
        <v>496</v>
      </c>
      <c r="B1594" s="4" t="s">
        <v>113</v>
      </c>
      <c r="C1594" s="9" t="s">
        <v>114</v>
      </c>
      <c r="D1594" s="4" t="s">
        <v>458</v>
      </c>
      <c r="E1594" s="4" t="s">
        <v>39</v>
      </c>
      <c r="F1594" s="34" t="s">
        <v>286</v>
      </c>
      <c r="G1594" s="35" t="b">
        <v>0</v>
      </c>
      <c r="H1594" s="3" t="s">
        <v>491</v>
      </c>
      <c r="I1594" s="36" t="s">
        <v>1</v>
      </c>
      <c r="J1594" s="36" t="s">
        <v>497</v>
      </c>
      <c r="K1594" s="36" t="str">
        <f t="shared" ca="1" si="24"/>
        <v>255F60D4-94DB-EAD7-A741-53301618CAA6</v>
      </c>
      <c r="L1594" s="37"/>
      <c r="M1594" s="37" t="s">
        <v>115</v>
      </c>
    </row>
    <row r="1595" spans="1:13" ht="15" customHeight="1" x14ac:dyDescent="0.3">
      <c r="A1595" s="3" t="s">
        <v>496</v>
      </c>
      <c r="B1595" s="4" t="s">
        <v>113</v>
      </c>
      <c r="C1595" s="9" t="s">
        <v>114</v>
      </c>
      <c r="D1595" s="4" t="s">
        <v>458</v>
      </c>
      <c r="E1595" s="4" t="s">
        <v>39</v>
      </c>
      <c r="F1595" s="34" t="s">
        <v>288</v>
      </c>
      <c r="G1595" s="35" t="b">
        <v>0</v>
      </c>
      <c r="H1595" s="3" t="s">
        <v>491</v>
      </c>
      <c r="I1595" s="36" t="s">
        <v>1</v>
      </c>
      <c r="J1595" s="36" t="s">
        <v>497</v>
      </c>
      <c r="K1595" s="36" t="str">
        <f t="shared" ca="1" si="24"/>
        <v>3F999431-C2C3-BECA-FA72-0D8BE0EE805E</v>
      </c>
      <c r="L1595" s="37"/>
      <c r="M1595" s="37" t="s">
        <v>115</v>
      </c>
    </row>
    <row r="1596" spans="1:13" ht="15" customHeight="1" x14ac:dyDescent="0.3">
      <c r="A1596" s="3" t="s">
        <v>496</v>
      </c>
      <c r="B1596" s="4" t="s">
        <v>113</v>
      </c>
      <c r="C1596" s="9" t="s">
        <v>114</v>
      </c>
      <c r="D1596" s="4" t="s">
        <v>458</v>
      </c>
      <c r="E1596" s="4" t="s">
        <v>39</v>
      </c>
      <c r="F1596" s="34" t="s">
        <v>290</v>
      </c>
      <c r="G1596" s="35" t="b">
        <v>0</v>
      </c>
      <c r="H1596" s="3" t="s">
        <v>491</v>
      </c>
      <c r="I1596" s="36" t="s">
        <v>1</v>
      </c>
      <c r="J1596" s="36" t="s">
        <v>497</v>
      </c>
      <c r="K1596" s="36" t="str">
        <f t="shared" ca="1" si="24"/>
        <v>16EE1CA3-0D65-217D-F15C-097F6C928CA7</v>
      </c>
      <c r="L1596" s="37"/>
      <c r="M1596" s="37" t="s">
        <v>115</v>
      </c>
    </row>
    <row r="1597" spans="1:13" ht="15" customHeight="1" x14ac:dyDescent="0.3">
      <c r="A1597" s="3" t="s">
        <v>496</v>
      </c>
      <c r="B1597" s="4" t="s">
        <v>113</v>
      </c>
      <c r="C1597" s="9" t="s">
        <v>114</v>
      </c>
      <c r="D1597" s="4" t="s">
        <v>458</v>
      </c>
      <c r="E1597" s="4" t="s">
        <v>39</v>
      </c>
      <c r="F1597" s="34" t="s">
        <v>292</v>
      </c>
      <c r="G1597" s="35" t="b">
        <v>0</v>
      </c>
      <c r="H1597" s="3" t="s">
        <v>491</v>
      </c>
      <c r="I1597" s="36" t="s">
        <v>1</v>
      </c>
      <c r="J1597" s="36" t="s">
        <v>497</v>
      </c>
      <c r="K1597" s="36" t="str">
        <f t="shared" ca="1" si="24"/>
        <v>FE215692-E244-6CC4-57F0-E2499668290C</v>
      </c>
      <c r="L1597" s="37"/>
      <c r="M1597" s="37" t="s">
        <v>115</v>
      </c>
    </row>
    <row r="1598" spans="1:13" ht="15" customHeight="1" x14ac:dyDescent="0.3">
      <c r="A1598" s="3" t="s">
        <v>496</v>
      </c>
      <c r="B1598" s="4" t="s">
        <v>113</v>
      </c>
      <c r="C1598" s="9" t="s">
        <v>114</v>
      </c>
      <c r="D1598" s="4" t="s">
        <v>458</v>
      </c>
      <c r="E1598" s="4" t="s">
        <v>39</v>
      </c>
      <c r="F1598" s="34" t="s">
        <v>294</v>
      </c>
      <c r="G1598" s="35" t="b">
        <v>0</v>
      </c>
      <c r="H1598" s="3" t="s">
        <v>491</v>
      </c>
      <c r="I1598" s="36" t="s">
        <v>1</v>
      </c>
      <c r="J1598" s="36" t="s">
        <v>497</v>
      </c>
      <c r="K1598" s="36" t="str">
        <f t="shared" ca="1" si="24"/>
        <v>1D6B73C6-4D91-5E2F-8DA6-1E8A3585FD11</v>
      </c>
      <c r="L1598" s="37"/>
      <c r="M1598" s="37" t="s">
        <v>115</v>
      </c>
    </row>
    <row r="1599" spans="1:13" ht="15" customHeight="1" x14ac:dyDescent="0.3">
      <c r="A1599" s="3" t="s">
        <v>496</v>
      </c>
      <c r="B1599" s="4" t="s">
        <v>113</v>
      </c>
      <c r="C1599" s="9" t="s">
        <v>114</v>
      </c>
      <c r="D1599" s="4" t="s">
        <v>458</v>
      </c>
      <c r="E1599" s="4" t="s">
        <v>39</v>
      </c>
      <c r="F1599" s="34" t="s">
        <v>296</v>
      </c>
      <c r="G1599" s="35" t="b">
        <v>0</v>
      </c>
      <c r="H1599" s="3" t="s">
        <v>491</v>
      </c>
      <c r="I1599" s="36" t="s">
        <v>1</v>
      </c>
      <c r="J1599" s="36" t="s">
        <v>497</v>
      </c>
      <c r="K1599" s="36" t="str">
        <f t="shared" ca="1" si="24"/>
        <v>835A9126-5991-2A0A-F6B1-97BCFCE64FC2</v>
      </c>
      <c r="L1599" s="37"/>
      <c r="M1599" s="37" t="s">
        <v>115</v>
      </c>
    </row>
    <row r="1600" spans="1:13" ht="15" customHeight="1" x14ac:dyDescent="0.3">
      <c r="A1600" s="3" t="s">
        <v>496</v>
      </c>
      <c r="B1600" s="4" t="s">
        <v>113</v>
      </c>
      <c r="C1600" s="9" t="s">
        <v>114</v>
      </c>
      <c r="D1600" s="4" t="s">
        <v>458</v>
      </c>
      <c r="E1600" s="4" t="s">
        <v>39</v>
      </c>
      <c r="F1600" s="34" t="s">
        <v>298</v>
      </c>
      <c r="G1600" s="35" t="b">
        <v>0</v>
      </c>
      <c r="H1600" s="3" t="s">
        <v>491</v>
      </c>
      <c r="I1600" s="36" t="s">
        <v>1</v>
      </c>
      <c r="J1600" s="36" t="s">
        <v>497</v>
      </c>
      <c r="K1600" s="36" t="str">
        <f t="shared" ca="1" si="24"/>
        <v>DD6F32F7-AD05-8F35-B72D-DD0094953EE2</v>
      </c>
      <c r="L1600" s="37"/>
      <c r="M1600" s="37" t="s">
        <v>115</v>
      </c>
    </row>
    <row r="1601" spans="1:13" ht="15" customHeight="1" x14ac:dyDescent="0.3">
      <c r="A1601" s="3" t="s">
        <v>496</v>
      </c>
      <c r="B1601" s="4" t="s">
        <v>113</v>
      </c>
      <c r="C1601" s="9" t="s">
        <v>114</v>
      </c>
      <c r="D1601" s="4" t="s">
        <v>458</v>
      </c>
      <c r="E1601" s="4" t="s">
        <v>39</v>
      </c>
      <c r="F1601" s="34" t="s">
        <v>300</v>
      </c>
      <c r="G1601" s="35" t="b">
        <v>0</v>
      </c>
      <c r="H1601" s="3" t="s">
        <v>491</v>
      </c>
      <c r="I1601" s="36" t="s">
        <v>1</v>
      </c>
      <c r="J1601" s="36" t="s">
        <v>497</v>
      </c>
      <c r="K1601" s="36" t="str">
        <f t="shared" ca="1" si="24"/>
        <v>28F8E92E-E43B-DA29-EB0E-68AD107BD44A</v>
      </c>
      <c r="L1601" s="37"/>
      <c r="M1601" s="37" t="s">
        <v>115</v>
      </c>
    </row>
    <row r="1602" spans="1:13" ht="15" customHeight="1" x14ac:dyDescent="0.3">
      <c r="A1602" s="3" t="s">
        <v>496</v>
      </c>
      <c r="B1602" s="4" t="s">
        <v>113</v>
      </c>
      <c r="C1602" s="9" t="s">
        <v>114</v>
      </c>
      <c r="D1602" s="4" t="s">
        <v>458</v>
      </c>
      <c r="E1602" s="4" t="s">
        <v>39</v>
      </c>
      <c r="F1602" s="34" t="s">
        <v>302</v>
      </c>
      <c r="G1602" s="35" t="b">
        <v>0</v>
      </c>
      <c r="H1602" s="3" t="s">
        <v>491</v>
      </c>
      <c r="I1602" s="36" t="s">
        <v>1</v>
      </c>
      <c r="J1602" s="36" t="s">
        <v>497</v>
      </c>
      <c r="K1602" s="36" t="str">
        <f t="shared" ref="K1602:K1665" ca="1" si="25">_GuidQuasiHexGenerator</f>
        <v>25E16F00-8001-5E91-0B4E-3F420F445A4B</v>
      </c>
      <c r="L1602" s="37"/>
      <c r="M1602" s="37" t="s">
        <v>115</v>
      </c>
    </row>
    <row r="1603" spans="1:13" ht="15" customHeight="1" x14ac:dyDescent="0.3">
      <c r="A1603" s="3" t="s">
        <v>496</v>
      </c>
      <c r="B1603" s="4" t="s">
        <v>113</v>
      </c>
      <c r="C1603" s="9" t="s">
        <v>114</v>
      </c>
      <c r="D1603" s="4" t="s">
        <v>458</v>
      </c>
      <c r="E1603" s="4" t="s">
        <v>39</v>
      </c>
      <c r="F1603" s="34" t="s">
        <v>304</v>
      </c>
      <c r="G1603" s="35" t="b">
        <v>0</v>
      </c>
      <c r="H1603" s="3" t="s">
        <v>491</v>
      </c>
      <c r="I1603" s="36" t="s">
        <v>1</v>
      </c>
      <c r="J1603" s="36" t="s">
        <v>497</v>
      </c>
      <c r="K1603" s="36" t="str">
        <f t="shared" ca="1" si="25"/>
        <v>E731F013-7F9C-E8F9-6800-B3E342F8E5F9</v>
      </c>
      <c r="L1603" s="37"/>
      <c r="M1603" s="37" t="s">
        <v>115</v>
      </c>
    </row>
    <row r="1604" spans="1:13" ht="15" customHeight="1" x14ac:dyDescent="0.3">
      <c r="A1604" s="3" t="s">
        <v>496</v>
      </c>
      <c r="B1604" s="4" t="s">
        <v>113</v>
      </c>
      <c r="C1604" s="9" t="s">
        <v>114</v>
      </c>
      <c r="D1604" s="4" t="s">
        <v>458</v>
      </c>
      <c r="E1604" s="4" t="s">
        <v>39</v>
      </c>
      <c r="F1604" s="34" t="s">
        <v>306</v>
      </c>
      <c r="G1604" s="35" t="b">
        <v>0</v>
      </c>
      <c r="H1604" s="3" t="s">
        <v>491</v>
      </c>
      <c r="I1604" s="36" t="s">
        <v>1</v>
      </c>
      <c r="J1604" s="36" t="s">
        <v>497</v>
      </c>
      <c r="K1604" s="36" t="str">
        <f t="shared" ca="1" si="25"/>
        <v>FEAA150A-8859-FEE8-F3F7-6AB8E589BE8A</v>
      </c>
      <c r="L1604" s="37"/>
      <c r="M1604" s="37" t="s">
        <v>115</v>
      </c>
    </row>
    <row r="1605" spans="1:13" ht="15" customHeight="1" x14ac:dyDescent="0.3">
      <c r="A1605" s="3" t="s">
        <v>496</v>
      </c>
      <c r="B1605" s="4" t="s">
        <v>113</v>
      </c>
      <c r="C1605" s="9" t="s">
        <v>114</v>
      </c>
      <c r="D1605" s="4" t="s">
        <v>458</v>
      </c>
      <c r="E1605" s="4" t="s">
        <v>39</v>
      </c>
      <c r="F1605" s="34" t="s">
        <v>308</v>
      </c>
      <c r="G1605" s="35" t="b">
        <v>0</v>
      </c>
      <c r="H1605" s="3" t="s">
        <v>491</v>
      </c>
      <c r="I1605" s="36" t="s">
        <v>1</v>
      </c>
      <c r="J1605" s="36" t="s">
        <v>497</v>
      </c>
      <c r="K1605" s="36" t="str">
        <f t="shared" ca="1" si="25"/>
        <v>514DC103-9642-B731-1425-71B6E431CE9E</v>
      </c>
      <c r="L1605" s="37"/>
      <c r="M1605" s="37" t="s">
        <v>115</v>
      </c>
    </row>
    <row r="1606" spans="1:13" ht="15" customHeight="1" x14ac:dyDescent="0.3">
      <c r="A1606" s="3" t="s">
        <v>496</v>
      </c>
      <c r="B1606" s="4" t="s">
        <v>113</v>
      </c>
      <c r="C1606" s="9" t="s">
        <v>114</v>
      </c>
      <c r="D1606" s="4" t="s">
        <v>458</v>
      </c>
      <c r="E1606" s="4" t="s">
        <v>39</v>
      </c>
      <c r="F1606" s="34" t="s">
        <v>310</v>
      </c>
      <c r="G1606" s="35" t="b">
        <v>0</v>
      </c>
      <c r="H1606" s="3" t="s">
        <v>491</v>
      </c>
      <c r="I1606" s="36" t="s">
        <v>1</v>
      </c>
      <c r="J1606" s="36" t="s">
        <v>497</v>
      </c>
      <c r="K1606" s="36" t="str">
        <f t="shared" ca="1" si="25"/>
        <v>2640D68A-8018-CA9F-62EE-F17265A7D1F3</v>
      </c>
      <c r="L1606" s="37"/>
      <c r="M1606" s="37" t="s">
        <v>115</v>
      </c>
    </row>
    <row r="1607" spans="1:13" ht="15" customHeight="1" x14ac:dyDescent="0.3">
      <c r="A1607" s="3" t="s">
        <v>496</v>
      </c>
      <c r="B1607" s="4" t="s">
        <v>113</v>
      </c>
      <c r="C1607" s="9" t="s">
        <v>114</v>
      </c>
      <c r="D1607" s="4" t="s">
        <v>458</v>
      </c>
      <c r="E1607" s="4" t="s">
        <v>39</v>
      </c>
      <c r="F1607" s="34" t="s">
        <v>312</v>
      </c>
      <c r="G1607" s="35" t="b">
        <v>0</v>
      </c>
      <c r="H1607" s="3" t="s">
        <v>491</v>
      </c>
      <c r="I1607" s="36" t="s">
        <v>1</v>
      </c>
      <c r="J1607" s="36" t="s">
        <v>497</v>
      </c>
      <c r="K1607" s="36" t="str">
        <f t="shared" ca="1" si="25"/>
        <v>476A0622-2081-A40B-55C4-E0F38D254720</v>
      </c>
      <c r="L1607" s="37"/>
      <c r="M1607" s="37" t="s">
        <v>115</v>
      </c>
    </row>
    <row r="1608" spans="1:13" ht="15" customHeight="1" x14ac:dyDescent="0.3">
      <c r="A1608" s="3" t="s">
        <v>496</v>
      </c>
      <c r="B1608" s="4" t="s">
        <v>113</v>
      </c>
      <c r="C1608" s="9" t="s">
        <v>114</v>
      </c>
      <c r="D1608" s="4" t="s">
        <v>458</v>
      </c>
      <c r="E1608" s="4" t="s">
        <v>39</v>
      </c>
      <c r="F1608" s="34" t="s">
        <v>314</v>
      </c>
      <c r="G1608" s="35" t="b">
        <v>0</v>
      </c>
      <c r="H1608" s="3" t="s">
        <v>491</v>
      </c>
      <c r="I1608" s="36" t="s">
        <v>1</v>
      </c>
      <c r="J1608" s="36" t="s">
        <v>497</v>
      </c>
      <c r="K1608" s="36" t="str">
        <f t="shared" ca="1" si="25"/>
        <v>19FEA169-C794-A7B7-2A5A-1DC442298DB9</v>
      </c>
      <c r="L1608" s="37"/>
      <c r="M1608" s="37" t="s">
        <v>115</v>
      </c>
    </row>
    <row r="1609" spans="1:13" ht="15" customHeight="1" x14ac:dyDescent="0.3">
      <c r="A1609" s="3" t="s">
        <v>496</v>
      </c>
      <c r="B1609" s="4" t="s">
        <v>113</v>
      </c>
      <c r="C1609" s="9" t="s">
        <v>114</v>
      </c>
      <c r="D1609" s="4" t="s">
        <v>458</v>
      </c>
      <c r="E1609" s="4" t="s">
        <v>39</v>
      </c>
      <c r="F1609" s="34" t="s">
        <v>316</v>
      </c>
      <c r="G1609" s="35" t="b">
        <v>0</v>
      </c>
      <c r="H1609" s="3" t="s">
        <v>491</v>
      </c>
      <c r="I1609" s="36" t="s">
        <v>1</v>
      </c>
      <c r="J1609" s="36" t="s">
        <v>497</v>
      </c>
      <c r="K1609" s="36" t="str">
        <f t="shared" ca="1" si="25"/>
        <v>B3F3974F-1E90-2F26-B32F-319A00525226</v>
      </c>
      <c r="L1609" s="37"/>
      <c r="M1609" s="37" t="s">
        <v>115</v>
      </c>
    </row>
    <row r="1610" spans="1:13" ht="15" customHeight="1" x14ac:dyDescent="0.3">
      <c r="A1610" s="3" t="s">
        <v>496</v>
      </c>
      <c r="B1610" s="4" t="s">
        <v>113</v>
      </c>
      <c r="C1610" s="9" t="s">
        <v>114</v>
      </c>
      <c r="D1610" s="4" t="s">
        <v>458</v>
      </c>
      <c r="E1610" s="4" t="s">
        <v>39</v>
      </c>
      <c r="F1610" s="34" t="s">
        <v>318</v>
      </c>
      <c r="G1610" s="35" t="b">
        <v>0</v>
      </c>
      <c r="H1610" s="3" t="s">
        <v>491</v>
      </c>
      <c r="I1610" s="36" t="s">
        <v>1</v>
      </c>
      <c r="J1610" s="36" t="s">
        <v>497</v>
      </c>
      <c r="K1610" s="36" t="str">
        <f t="shared" ca="1" si="25"/>
        <v>46333D01-3427-A913-A9A3-5541F5F98316</v>
      </c>
      <c r="L1610" s="37"/>
      <c r="M1610" s="37" t="s">
        <v>115</v>
      </c>
    </row>
    <row r="1611" spans="1:13" ht="15" customHeight="1" x14ac:dyDescent="0.3">
      <c r="A1611" s="3" t="s">
        <v>496</v>
      </c>
      <c r="B1611" s="4" t="s">
        <v>113</v>
      </c>
      <c r="C1611" s="9" t="s">
        <v>114</v>
      </c>
      <c r="D1611" s="4" t="s">
        <v>458</v>
      </c>
      <c r="E1611" s="4" t="s">
        <v>39</v>
      </c>
      <c r="F1611" s="34" t="s">
        <v>320</v>
      </c>
      <c r="G1611" s="35" t="b">
        <v>0</v>
      </c>
      <c r="H1611" s="3" t="s">
        <v>491</v>
      </c>
      <c r="I1611" s="36" t="s">
        <v>1</v>
      </c>
      <c r="J1611" s="36" t="s">
        <v>497</v>
      </c>
      <c r="K1611" s="36" t="str">
        <f t="shared" ca="1" si="25"/>
        <v>AA61B34E-629D-BE51-8F5B-78B2C7CFBF63</v>
      </c>
      <c r="L1611" s="37"/>
      <c r="M1611" s="37" t="s">
        <v>115</v>
      </c>
    </row>
    <row r="1612" spans="1:13" ht="15" customHeight="1" x14ac:dyDescent="0.3">
      <c r="A1612" s="3" t="s">
        <v>496</v>
      </c>
      <c r="B1612" s="4" t="s">
        <v>113</v>
      </c>
      <c r="C1612" s="9" t="s">
        <v>114</v>
      </c>
      <c r="D1612" s="4" t="s">
        <v>458</v>
      </c>
      <c r="E1612" s="4" t="s">
        <v>39</v>
      </c>
      <c r="F1612" s="34" t="s">
        <v>322</v>
      </c>
      <c r="G1612" s="35" t="b">
        <v>0</v>
      </c>
      <c r="H1612" s="3" t="s">
        <v>491</v>
      </c>
      <c r="I1612" s="36" t="s">
        <v>1</v>
      </c>
      <c r="J1612" s="36" t="s">
        <v>497</v>
      </c>
      <c r="K1612" s="36" t="str">
        <f t="shared" ca="1" si="25"/>
        <v>8FD074CC-31F1-2098-0C0C-16FA4303DEFC</v>
      </c>
      <c r="L1612" s="37"/>
      <c r="M1612" s="37" t="s">
        <v>115</v>
      </c>
    </row>
    <row r="1613" spans="1:13" ht="15" customHeight="1" x14ac:dyDescent="0.3">
      <c r="A1613" s="3" t="s">
        <v>496</v>
      </c>
      <c r="B1613" s="4" t="s">
        <v>113</v>
      </c>
      <c r="C1613" s="9" t="s">
        <v>114</v>
      </c>
      <c r="D1613" s="4" t="s">
        <v>458</v>
      </c>
      <c r="E1613" s="4" t="s">
        <v>39</v>
      </c>
      <c r="F1613" s="34" t="s">
        <v>324</v>
      </c>
      <c r="G1613" s="35" t="b">
        <v>0</v>
      </c>
      <c r="H1613" s="3" t="s">
        <v>491</v>
      </c>
      <c r="I1613" s="36" t="s">
        <v>1</v>
      </c>
      <c r="J1613" s="36" t="s">
        <v>497</v>
      </c>
      <c r="K1613" s="36" t="str">
        <f t="shared" ca="1" si="25"/>
        <v>C79CAA64-C49A-58A0-7FCE-D73CC2D3E44A</v>
      </c>
      <c r="L1613" s="37"/>
      <c r="M1613" s="37" t="s">
        <v>115</v>
      </c>
    </row>
    <row r="1614" spans="1:13" ht="15" customHeight="1" x14ac:dyDescent="0.3">
      <c r="A1614" s="3" t="s">
        <v>496</v>
      </c>
      <c r="B1614" s="4" t="s">
        <v>113</v>
      </c>
      <c r="C1614" s="9" t="s">
        <v>114</v>
      </c>
      <c r="D1614" s="4" t="s">
        <v>458</v>
      </c>
      <c r="E1614" s="4" t="s">
        <v>39</v>
      </c>
      <c r="F1614" s="34" t="s">
        <v>326</v>
      </c>
      <c r="G1614" s="35" t="b">
        <v>0</v>
      </c>
      <c r="H1614" s="3" t="s">
        <v>491</v>
      </c>
      <c r="I1614" s="36" t="s">
        <v>1</v>
      </c>
      <c r="J1614" s="36" t="s">
        <v>497</v>
      </c>
      <c r="K1614" s="36" t="str">
        <f t="shared" ca="1" si="25"/>
        <v>4493AD47-1448-5034-2C91-DE39D57A6375</v>
      </c>
      <c r="L1614" s="37"/>
      <c r="M1614" s="37" t="s">
        <v>115</v>
      </c>
    </row>
    <row r="1615" spans="1:13" ht="15" customHeight="1" x14ac:dyDescent="0.3">
      <c r="A1615" s="3" t="s">
        <v>496</v>
      </c>
      <c r="B1615" s="4" t="s">
        <v>113</v>
      </c>
      <c r="C1615" s="9" t="s">
        <v>114</v>
      </c>
      <c r="D1615" s="4" t="s">
        <v>458</v>
      </c>
      <c r="E1615" s="4" t="s">
        <v>39</v>
      </c>
      <c r="F1615" s="34" t="s">
        <v>328</v>
      </c>
      <c r="G1615" s="35" t="b">
        <v>0</v>
      </c>
      <c r="H1615" s="3" t="s">
        <v>491</v>
      </c>
      <c r="I1615" s="36" t="s">
        <v>1</v>
      </c>
      <c r="J1615" s="36" t="s">
        <v>497</v>
      </c>
      <c r="K1615" s="36" t="str">
        <f t="shared" ca="1" si="25"/>
        <v>0F354B63-5968-BC8D-B68B-3B580E58F262</v>
      </c>
      <c r="L1615" s="37"/>
      <c r="M1615" s="37" t="s">
        <v>115</v>
      </c>
    </row>
    <row r="1616" spans="1:13" ht="15" customHeight="1" x14ac:dyDescent="0.3">
      <c r="A1616" s="3" t="s">
        <v>496</v>
      </c>
      <c r="B1616" s="4" t="s">
        <v>113</v>
      </c>
      <c r="C1616" s="9" t="s">
        <v>114</v>
      </c>
      <c r="D1616" s="4" t="s">
        <v>458</v>
      </c>
      <c r="E1616" s="4" t="s">
        <v>39</v>
      </c>
      <c r="F1616" s="34" t="s">
        <v>330</v>
      </c>
      <c r="G1616" s="35" t="b">
        <v>0</v>
      </c>
      <c r="H1616" s="3" t="s">
        <v>491</v>
      </c>
      <c r="I1616" s="36" t="s">
        <v>1</v>
      </c>
      <c r="J1616" s="36" t="s">
        <v>497</v>
      </c>
      <c r="K1616" s="36" t="str">
        <f t="shared" ca="1" si="25"/>
        <v>0CEE345C-A49E-C6FC-3AD5-CAB158347F80</v>
      </c>
      <c r="L1616" s="37"/>
      <c r="M1616" s="37" t="s">
        <v>115</v>
      </c>
    </row>
    <row r="1617" spans="1:13" ht="15" customHeight="1" x14ac:dyDescent="0.3">
      <c r="A1617" s="3" t="s">
        <v>496</v>
      </c>
      <c r="B1617" s="4" t="s">
        <v>113</v>
      </c>
      <c r="C1617" s="9" t="s">
        <v>114</v>
      </c>
      <c r="D1617" s="4" t="s">
        <v>458</v>
      </c>
      <c r="E1617" s="4" t="s">
        <v>39</v>
      </c>
      <c r="F1617" s="34" t="s">
        <v>332</v>
      </c>
      <c r="G1617" s="35" t="b">
        <v>0</v>
      </c>
      <c r="H1617" s="3" t="s">
        <v>491</v>
      </c>
      <c r="I1617" s="36" t="s">
        <v>1</v>
      </c>
      <c r="J1617" s="36" t="s">
        <v>497</v>
      </c>
      <c r="K1617" s="36" t="str">
        <f t="shared" ca="1" si="25"/>
        <v>83DEC937-6C57-2F65-7BC8-3BA6C6253029</v>
      </c>
      <c r="L1617" s="37"/>
      <c r="M1617" s="37" t="s">
        <v>115</v>
      </c>
    </row>
    <row r="1618" spans="1:13" ht="15" customHeight="1" x14ac:dyDescent="0.3">
      <c r="A1618" s="3" t="s">
        <v>496</v>
      </c>
      <c r="B1618" s="4" t="s">
        <v>113</v>
      </c>
      <c r="C1618" s="9" t="s">
        <v>114</v>
      </c>
      <c r="D1618" s="4" t="s">
        <v>458</v>
      </c>
      <c r="E1618" s="4" t="s">
        <v>39</v>
      </c>
      <c r="F1618" s="34" t="s">
        <v>334</v>
      </c>
      <c r="G1618" s="35" t="b">
        <v>0</v>
      </c>
      <c r="H1618" s="3" t="s">
        <v>491</v>
      </c>
      <c r="I1618" s="36" t="s">
        <v>1</v>
      </c>
      <c r="J1618" s="36" t="s">
        <v>497</v>
      </c>
      <c r="K1618" s="36" t="str">
        <f t="shared" ca="1" si="25"/>
        <v>E95EFDE9-AA28-C616-94C4-65D7C756A83A</v>
      </c>
      <c r="L1618" s="37"/>
      <c r="M1618" s="37" t="s">
        <v>115</v>
      </c>
    </row>
    <row r="1619" spans="1:13" ht="15" customHeight="1" x14ac:dyDescent="0.3">
      <c r="A1619" s="3" t="s">
        <v>496</v>
      </c>
      <c r="B1619" s="4" t="s">
        <v>113</v>
      </c>
      <c r="C1619" s="9" t="s">
        <v>114</v>
      </c>
      <c r="D1619" s="4" t="s">
        <v>458</v>
      </c>
      <c r="E1619" s="4" t="s">
        <v>39</v>
      </c>
      <c r="F1619" s="34" t="s">
        <v>336</v>
      </c>
      <c r="G1619" s="35" t="b">
        <v>0</v>
      </c>
      <c r="H1619" s="3" t="s">
        <v>491</v>
      </c>
      <c r="I1619" s="36" t="s">
        <v>1</v>
      </c>
      <c r="J1619" s="36" t="s">
        <v>497</v>
      </c>
      <c r="K1619" s="36" t="str">
        <f t="shared" ca="1" si="25"/>
        <v>E1D988F3-21EF-A0FF-8FC5-0239B9F5F583</v>
      </c>
      <c r="L1619" s="37"/>
      <c r="M1619" s="37" t="s">
        <v>115</v>
      </c>
    </row>
    <row r="1620" spans="1:13" ht="15" customHeight="1" x14ac:dyDescent="0.3">
      <c r="A1620" s="3" t="s">
        <v>496</v>
      </c>
      <c r="B1620" s="4" t="s">
        <v>113</v>
      </c>
      <c r="C1620" s="9" t="s">
        <v>114</v>
      </c>
      <c r="D1620" s="4" t="s">
        <v>458</v>
      </c>
      <c r="E1620" s="4" t="s">
        <v>39</v>
      </c>
      <c r="F1620" s="34" t="s">
        <v>338</v>
      </c>
      <c r="G1620" s="35" t="b">
        <v>0</v>
      </c>
      <c r="H1620" s="3" t="s">
        <v>491</v>
      </c>
      <c r="I1620" s="36" t="s">
        <v>1</v>
      </c>
      <c r="J1620" s="36" t="s">
        <v>497</v>
      </c>
      <c r="K1620" s="36" t="str">
        <f t="shared" ca="1" si="25"/>
        <v>EEA553D0-CDE1-39F1-9598-41ADC364964C</v>
      </c>
      <c r="L1620" s="37"/>
      <c r="M1620" s="37" t="s">
        <v>115</v>
      </c>
    </row>
    <row r="1621" spans="1:13" ht="15" customHeight="1" x14ac:dyDescent="0.3">
      <c r="A1621" s="3" t="s">
        <v>496</v>
      </c>
      <c r="B1621" s="4" t="s">
        <v>113</v>
      </c>
      <c r="C1621" s="9" t="s">
        <v>114</v>
      </c>
      <c r="D1621" s="4" t="s">
        <v>458</v>
      </c>
      <c r="E1621" s="4" t="s">
        <v>39</v>
      </c>
      <c r="F1621" s="34" t="s">
        <v>340</v>
      </c>
      <c r="G1621" s="35" t="b">
        <v>0</v>
      </c>
      <c r="H1621" s="3" t="s">
        <v>491</v>
      </c>
      <c r="I1621" s="36" t="s">
        <v>1</v>
      </c>
      <c r="J1621" s="36" t="s">
        <v>497</v>
      </c>
      <c r="K1621" s="36" t="str">
        <f t="shared" ca="1" si="25"/>
        <v>4D072343-25A7-944F-2719-17D5948296BB</v>
      </c>
      <c r="L1621" s="37"/>
      <c r="M1621" s="37" t="s">
        <v>115</v>
      </c>
    </row>
    <row r="1622" spans="1:13" ht="15" customHeight="1" x14ac:dyDescent="0.3">
      <c r="A1622" s="3" t="s">
        <v>496</v>
      </c>
      <c r="B1622" s="4" t="s">
        <v>113</v>
      </c>
      <c r="C1622" s="9" t="s">
        <v>114</v>
      </c>
      <c r="D1622" s="4" t="s">
        <v>458</v>
      </c>
      <c r="E1622" s="4" t="s">
        <v>39</v>
      </c>
      <c r="F1622" s="34" t="s">
        <v>342</v>
      </c>
      <c r="G1622" s="35" t="b">
        <v>0</v>
      </c>
      <c r="H1622" s="3" t="s">
        <v>491</v>
      </c>
      <c r="I1622" s="36" t="s">
        <v>1</v>
      </c>
      <c r="J1622" s="36" t="s">
        <v>497</v>
      </c>
      <c r="K1622" s="36" t="str">
        <f t="shared" ca="1" si="25"/>
        <v>B9C6071B-7B74-BCD2-AE87-A03C252C873A</v>
      </c>
      <c r="L1622" s="37"/>
      <c r="M1622" s="37" t="s">
        <v>115</v>
      </c>
    </row>
    <row r="1623" spans="1:13" ht="15" customHeight="1" x14ac:dyDescent="0.3">
      <c r="A1623" s="3" t="s">
        <v>496</v>
      </c>
      <c r="B1623" s="4" t="s">
        <v>113</v>
      </c>
      <c r="C1623" s="9" t="s">
        <v>114</v>
      </c>
      <c r="D1623" s="4" t="s">
        <v>458</v>
      </c>
      <c r="E1623" s="4" t="s">
        <v>39</v>
      </c>
      <c r="F1623" s="34" t="s">
        <v>344</v>
      </c>
      <c r="G1623" s="35" t="b">
        <v>0</v>
      </c>
      <c r="H1623" s="3" t="s">
        <v>491</v>
      </c>
      <c r="I1623" s="36" t="s">
        <v>1</v>
      </c>
      <c r="J1623" s="36" t="s">
        <v>497</v>
      </c>
      <c r="K1623" s="36" t="str">
        <f t="shared" ca="1" si="25"/>
        <v>D397A7D9-AEE3-C761-BC50-25F93A25628B</v>
      </c>
      <c r="L1623" s="37"/>
      <c r="M1623" s="37" t="s">
        <v>115</v>
      </c>
    </row>
    <row r="1624" spans="1:13" ht="15" customHeight="1" x14ac:dyDescent="0.3">
      <c r="A1624" s="3" t="s">
        <v>496</v>
      </c>
      <c r="B1624" s="4" t="s">
        <v>113</v>
      </c>
      <c r="C1624" s="9" t="s">
        <v>114</v>
      </c>
      <c r="D1624" s="4" t="s">
        <v>458</v>
      </c>
      <c r="E1624" s="4" t="s">
        <v>39</v>
      </c>
      <c r="F1624" s="34" t="s">
        <v>346</v>
      </c>
      <c r="G1624" s="35" t="b">
        <v>0</v>
      </c>
      <c r="H1624" s="3" t="s">
        <v>491</v>
      </c>
      <c r="I1624" s="36" t="s">
        <v>1</v>
      </c>
      <c r="J1624" s="36" t="s">
        <v>497</v>
      </c>
      <c r="K1624" s="36" t="str">
        <f t="shared" ca="1" si="25"/>
        <v>33FDBA02-CF44-CABA-716D-A75F81AF3626</v>
      </c>
      <c r="L1624" s="37"/>
      <c r="M1624" s="37" t="s">
        <v>115</v>
      </c>
    </row>
    <row r="1625" spans="1:13" ht="15" customHeight="1" x14ac:dyDescent="0.3">
      <c r="A1625" s="3" t="s">
        <v>496</v>
      </c>
      <c r="B1625" s="4" t="s">
        <v>113</v>
      </c>
      <c r="C1625" s="9" t="s">
        <v>114</v>
      </c>
      <c r="D1625" s="4" t="s">
        <v>458</v>
      </c>
      <c r="E1625" s="4" t="s">
        <v>39</v>
      </c>
      <c r="F1625" s="34" t="s">
        <v>348</v>
      </c>
      <c r="G1625" s="35" t="b">
        <v>0</v>
      </c>
      <c r="H1625" s="3" t="s">
        <v>491</v>
      </c>
      <c r="I1625" s="36" t="s">
        <v>1</v>
      </c>
      <c r="J1625" s="36" t="s">
        <v>497</v>
      </c>
      <c r="K1625" s="36" t="str">
        <f t="shared" ca="1" si="25"/>
        <v>932DB9E7-C5D6-68AB-ECD7-19127339C5A9</v>
      </c>
      <c r="L1625" s="37"/>
      <c r="M1625" s="37" t="s">
        <v>115</v>
      </c>
    </row>
    <row r="1626" spans="1:13" ht="15" customHeight="1" x14ac:dyDescent="0.3">
      <c r="A1626" s="3" t="s">
        <v>496</v>
      </c>
      <c r="B1626" s="4" t="s">
        <v>113</v>
      </c>
      <c r="C1626" s="9" t="s">
        <v>114</v>
      </c>
      <c r="D1626" s="4" t="s">
        <v>458</v>
      </c>
      <c r="E1626" s="4" t="s">
        <v>39</v>
      </c>
      <c r="F1626" s="34" t="s">
        <v>350</v>
      </c>
      <c r="G1626" s="35" t="b">
        <v>0</v>
      </c>
      <c r="H1626" s="3" t="s">
        <v>491</v>
      </c>
      <c r="I1626" s="36" t="s">
        <v>1</v>
      </c>
      <c r="J1626" s="36" t="s">
        <v>497</v>
      </c>
      <c r="K1626" s="36" t="str">
        <f t="shared" ca="1" si="25"/>
        <v>3ED374EF-3C08-56DB-FB2E-5EDE62CCE067</v>
      </c>
      <c r="L1626" s="37"/>
      <c r="M1626" s="37" t="s">
        <v>115</v>
      </c>
    </row>
    <row r="1627" spans="1:13" ht="15" customHeight="1" x14ac:dyDescent="0.3">
      <c r="A1627" s="3" t="s">
        <v>496</v>
      </c>
      <c r="B1627" s="4" t="s">
        <v>113</v>
      </c>
      <c r="C1627" s="9" t="s">
        <v>114</v>
      </c>
      <c r="D1627" s="4" t="s">
        <v>458</v>
      </c>
      <c r="E1627" s="4" t="s">
        <v>39</v>
      </c>
      <c r="F1627" s="34" t="s">
        <v>352</v>
      </c>
      <c r="G1627" s="35" t="b">
        <v>0</v>
      </c>
      <c r="H1627" s="3" t="s">
        <v>491</v>
      </c>
      <c r="I1627" s="36" t="s">
        <v>1</v>
      </c>
      <c r="J1627" s="36" t="s">
        <v>497</v>
      </c>
      <c r="K1627" s="36" t="str">
        <f t="shared" ca="1" si="25"/>
        <v>47229B38-497C-8119-E955-48C16A5599F3</v>
      </c>
      <c r="L1627" s="37"/>
      <c r="M1627" s="37" t="s">
        <v>115</v>
      </c>
    </row>
    <row r="1628" spans="1:13" ht="15" customHeight="1" x14ac:dyDescent="0.3">
      <c r="A1628" s="3" t="s">
        <v>496</v>
      </c>
      <c r="B1628" s="4" t="s">
        <v>113</v>
      </c>
      <c r="C1628" s="9" t="s">
        <v>114</v>
      </c>
      <c r="D1628" s="4" t="s">
        <v>458</v>
      </c>
      <c r="E1628" s="4" t="s">
        <v>39</v>
      </c>
      <c r="F1628" s="34" t="s">
        <v>354</v>
      </c>
      <c r="G1628" s="35" t="b">
        <v>0</v>
      </c>
      <c r="H1628" s="3" t="s">
        <v>491</v>
      </c>
      <c r="I1628" s="36" t="s">
        <v>1</v>
      </c>
      <c r="J1628" s="36" t="s">
        <v>497</v>
      </c>
      <c r="K1628" s="36" t="str">
        <f t="shared" ca="1" si="25"/>
        <v>38C7C64C-C927-C30E-826D-B6C38B1C2D0F</v>
      </c>
      <c r="L1628" s="37"/>
      <c r="M1628" s="37" t="s">
        <v>115</v>
      </c>
    </row>
    <row r="1629" spans="1:13" ht="15" customHeight="1" x14ac:dyDescent="0.3">
      <c r="A1629" s="3" t="s">
        <v>496</v>
      </c>
      <c r="B1629" s="4" t="s">
        <v>113</v>
      </c>
      <c r="C1629" s="9" t="s">
        <v>114</v>
      </c>
      <c r="D1629" s="4" t="s">
        <v>458</v>
      </c>
      <c r="E1629" s="4" t="s">
        <v>39</v>
      </c>
      <c r="F1629" s="34" t="s">
        <v>356</v>
      </c>
      <c r="G1629" s="35" t="b">
        <v>0</v>
      </c>
      <c r="H1629" s="3" t="s">
        <v>491</v>
      </c>
      <c r="I1629" s="36" t="s">
        <v>1</v>
      </c>
      <c r="J1629" s="36" t="s">
        <v>497</v>
      </c>
      <c r="K1629" s="36" t="str">
        <f t="shared" ca="1" si="25"/>
        <v>F119DED2-D775-33D4-53AD-20F99253377A</v>
      </c>
      <c r="L1629" s="37"/>
      <c r="M1629" s="37" t="s">
        <v>115</v>
      </c>
    </row>
    <row r="1630" spans="1:13" ht="15" customHeight="1" x14ac:dyDescent="0.3">
      <c r="A1630" s="3" t="s">
        <v>496</v>
      </c>
      <c r="B1630" s="4" t="s">
        <v>113</v>
      </c>
      <c r="C1630" s="9" t="s">
        <v>114</v>
      </c>
      <c r="D1630" s="4" t="s">
        <v>458</v>
      </c>
      <c r="E1630" s="4" t="s">
        <v>39</v>
      </c>
      <c r="F1630" s="34" t="s">
        <v>358</v>
      </c>
      <c r="G1630" s="35" t="b">
        <v>0</v>
      </c>
      <c r="H1630" s="3" t="s">
        <v>491</v>
      </c>
      <c r="I1630" s="36" t="s">
        <v>1</v>
      </c>
      <c r="J1630" s="36" t="s">
        <v>497</v>
      </c>
      <c r="K1630" s="36" t="str">
        <f t="shared" ca="1" si="25"/>
        <v>43818356-2105-7DE6-A865-20768130B0E1</v>
      </c>
      <c r="L1630" s="37"/>
      <c r="M1630" s="37" t="s">
        <v>115</v>
      </c>
    </row>
    <row r="1631" spans="1:13" ht="15" customHeight="1" x14ac:dyDescent="0.3">
      <c r="A1631" s="3" t="s">
        <v>496</v>
      </c>
      <c r="B1631" s="4" t="s">
        <v>113</v>
      </c>
      <c r="C1631" s="9" t="s">
        <v>114</v>
      </c>
      <c r="D1631" s="4" t="s">
        <v>458</v>
      </c>
      <c r="E1631" s="4" t="s">
        <v>39</v>
      </c>
      <c r="F1631" s="34" t="s">
        <v>360</v>
      </c>
      <c r="G1631" s="35" t="b">
        <v>0</v>
      </c>
      <c r="H1631" s="3" t="s">
        <v>491</v>
      </c>
      <c r="I1631" s="36" t="s">
        <v>1</v>
      </c>
      <c r="J1631" s="36" t="s">
        <v>497</v>
      </c>
      <c r="K1631" s="36" t="str">
        <f t="shared" ca="1" si="25"/>
        <v>9E22930E-6E70-0F0E-A048-0B39BE924881</v>
      </c>
      <c r="L1631" s="37"/>
      <c r="M1631" s="37" t="s">
        <v>115</v>
      </c>
    </row>
    <row r="1632" spans="1:13" ht="15" customHeight="1" x14ac:dyDescent="0.3">
      <c r="A1632" s="3" t="s">
        <v>496</v>
      </c>
      <c r="B1632" s="4" t="s">
        <v>113</v>
      </c>
      <c r="C1632" s="9" t="s">
        <v>114</v>
      </c>
      <c r="D1632" s="4" t="s">
        <v>458</v>
      </c>
      <c r="E1632" s="4" t="s">
        <v>39</v>
      </c>
      <c r="F1632" s="34" t="s">
        <v>362</v>
      </c>
      <c r="G1632" s="35" t="b">
        <v>0</v>
      </c>
      <c r="H1632" s="3" t="s">
        <v>491</v>
      </c>
      <c r="I1632" s="36" t="s">
        <v>1</v>
      </c>
      <c r="J1632" s="36" t="s">
        <v>497</v>
      </c>
      <c r="K1632" s="36" t="str">
        <f t="shared" ca="1" si="25"/>
        <v>58F79794-2D5E-FB7D-9332-5AE0007317CA</v>
      </c>
      <c r="L1632" s="37"/>
      <c r="M1632" s="37" t="s">
        <v>115</v>
      </c>
    </row>
    <row r="1633" spans="1:13" ht="15" customHeight="1" x14ac:dyDescent="0.3">
      <c r="A1633" s="3" t="s">
        <v>496</v>
      </c>
      <c r="B1633" s="4" t="s">
        <v>113</v>
      </c>
      <c r="C1633" s="9" t="s">
        <v>114</v>
      </c>
      <c r="D1633" s="4" t="s">
        <v>458</v>
      </c>
      <c r="E1633" s="4" t="s">
        <v>39</v>
      </c>
      <c r="F1633" s="34" t="s">
        <v>364</v>
      </c>
      <c r="G1633" s="35" t="b">
        <v>0</v>
      </c>
      <c r="H1633" s="3" t="s">
        <v>491</v>
      </c>
      <c r="I1633" s="36" t="s">
        <v>1</v>
      </c>
      <c r="J1633" s="36" t="s">
        <v>497</v>
      </c>
      <c r="K1633" s="36" t="str">
        <f t="shared" ca="1" si="25"/>
        <v>2271C9BE-9707-C6E0-BFDD-C98E1E3F77A3</v>
      </c>
      <c r="L1633" s="37"/>
      <c r="M1633" s="37" t="s">
        <v>115</v>
      </c>
    </row>
    <row r="1634" spans="1:13" ht="15" customHeight="1" x14ac:dyDescent="0.3">
      <c r="A1634" s="3" t="s">
        <v>496</v>
      </c>
      <c r="B1634" s="4" t="s">
        <v>113</v>
      </c>
      <c r="C1634" s="9" t="s">
        <v>114</v>
      </c>
      <c r="D1634" s="4" t="s">
        <v>458</v>
      </c>
      <c r="E1634" s="4" t="s">
        <v>39</v>
      </c>
      <c r="F1634" s="34" t="s">
        <v>366</v>
      </c>
      <c r="G1634" s="35" t="b">
        <v>0</v>
      </c>
      <c r="H1634" s="3" t="s">
        <v>491</v>
      </c>
      <c r="I1634" s="36" t="s">
        <v>1</v>
      </c>
      <c r="J1634" s="36" t="s">
        <v>497</v>
      </c>
      <c r="K1634" s="36" t="str">
        <f t="shared" ca="1" si="25"/>
        <v>82B5038E-0D5E-9FF2-9731-16E64093F340</v>
      </c>
      <c r="L1634" s="37"/>
      <c r="M1634" s="37" t="s">
        <v>115</v>
      </c>
    </row>
    <row r="1635" spans="1:13" ht="15" customHeight="1" x14ac:dyDescent="0.3">
      <c r="A1635" s="3" t="s">
        <v>496</v>
      </c>
      <c r="B1635" s="4" t="s">
        <v>113</v>
      </c>
      <c r="C1635" s="9" t="s">
        <v>114</v>
      </c>
      <c r="D1635" s="4" t="s">
        <v>458</v>
      </c>
      <c r="E1635" s="4" t="s">
        <v>39</v>
      </c>
      <c r="F1635" s="34" t="s">
        <v>368</v>
      </c>
      <c r="G1635" s="35" t="b">
        <v>0</v>
      </c>
      <c r="H1635" s="3" t="s">
        <v>491</v>
      </c>
      <c r="I1635" s="36" t="s">
        <v>1</v>
      </c>
      <c r="J1635" s="36" t="s">
        <v>497</v>
      </c>
      <c r="K1635" s="36" t="str">
        <f t="shared" ca="1" si="25"/>
        <v>852C5F16-1D58-4EC0-A5FE-08C10CA5AD67</v>
      </c>
      <c r="L1635" s="37"/>
      <c r="M1635" s="37" t="s">
        <v>115</v>
      </c>
    </row>
    <row r="1636" spans="1:13" ht="15" customHeight="1" x14ac:dyDescent="0.3">
      <c r="A1636" s="3" t="s">
        <v>496</v>
      </c>
      <c r="B1636" s="4" t="s">
        <v>113</v>
      </c>
      <c r="C1636" s="9" t="s">
        <v>114</v>
      </c>
      <c r="D1636" s="4" t="s">
        <v>458</v>
      </c>
      <c r="E1636" s="4" t="s">
        <v>39</v>
      </c>
      <c r="F1636" s="34" t="s">
        <v>370</v>
      </c>
      <c r="G1636" s="35" t="b">
        <v>0</v>
      </c>
      <c r="H1636" s="3" t="s">
        <v>491</v>
      </c>
      <c r="I1636" s="36" t="s">
        <v>1</v>
      </c>
      <c r="J1636" s="36" t="s">
        <v>497</v>
      </c>
      <c r="K1636" s="36" t="str">
        <f t="shared" ca="1" si="25"/>
        <v>B160289D-9DFE-9546-B0CC-CB8BFF308CA9</v>
      </c>
      <c r="L1636" s="37"/>
      <c r="M1636" s="37" t="s">
        <v>115</v>
      </c>
    </row>
    <row r="1637" spans="1:13" ht="15" customHeight="1" x14ac:dyDescent="0.3">
      <c r="A1637" s="3" t="s">
        <v>496</v>
      </c>
      <c r="B1637" s="4" t="s">
        <v>113</v>
      </c>
      <c r="C1637" s="9" t="s">
        <v>114</v>
      </c>
      <c r="D1637" s="4" t="s">
        <v>458</v>
      </c>
      <c r="E1637" s="4" t="s">
        <v>39</v>
      </c>
      <c r="F1637" s="34" t="s">
        <v>372</v>
      </c>
      <c r="G1637" s="35" t="b">
        <v>0</v>
      </c>
      <c r="H1637" s="3" t="s">
        <v>491</v>
      </c>
      <c r="I1637" s="36" t="s">
        <v>1</v>
      </c>
      <c r="J1637" s="36" t="s">
        <v>497</v>
      </c>
      <c r="K1637" s="36" t="str">
        <f t="shared" ca="1" si="25"/>
        <v>DF07E8BC-E4BA-C57E-1A82-59A0A3A328FF</v>
      </c>
      <c r="L1637" s="37"/>
      <c r="M1637" s="37" t="s">
        <v>115</v>
      </c>
    </row>
    <row r="1638" spans="1:13" ht="15" customHeight="1" x14ac:dyDescent="0.3">
      <c r="A1638" s="3" t="s">
        <v>496</v>
      </c>
      <c r="B1638" s="4" t="s">
        <v>113</v>
      </c>
      <c r="C1638" s="9" t="s">
        <v>114</v>
      </c>
      <c r="D1638" s="4" t="s">
        <v>458</v>
      </c>
      <c r="E1638" s="4" t="s">
        <v>39</v>
      </c>
      <c r="F1638" s="34" t="s">
        <v>250</v>
      </c>
      <c r="G1638" s="35" t="b">
        <v>0</v>
      </c>
      <c r="H1638" s="3" t="s">
        <v>491</v>
      </c>
      <c r="I1638" s="36" t="s">
        <v>1</v>
      </c>
      <c r="J1638" s="36" t="s">
        <v>497</v>
      </c>
      <c r="K1638" s="36" t="str">
        <f t="shared" ca="1" si="25"/>
        <v>587EF6B9-FF8D-A406-FB8F-645347EF50DF</v>
      </c>
      <c r="L1638" s="37"/>
      <c r="M1638" s="37" t="s">
        <v>115</v>
      </c>
    </row>
    <row r="1639" spans="1:13" ht="15" customHeight="1" x14ac:dyDescent="0.3">
      <c r="A1639" s="3" t="s">
        <v>496</v>
      </c>
      <c r="B1639" s="4" t="s">
        <v>113</v>
      </c>
      <c r="C1639" s="9" t="s">
        <v>114</v>
      </c>
      <c r="D1639" s="4" t="s">
        <v>458</v>
      </c>
      <c r="E1639" s="4" t="s">
        <v>39</v>
      </c>
      <c r="F1639" s="34" t="s">
        <v>375</v>
      </c>
      <c r="G1639" s="35" t="b">
        <v>0</v>
      </c>
      <c r="H1639" s="3" t="s">
        <v>491</v>
      </c>
      <c r="I1639" s="36" t="s">
        <v>1</v>
      </c>
      <c r="J1639" s="36" t="s">
        <v>497</v>
      </c>
      <c r="K1639" s="36" t="str">
        <f t="shared" ca="1" si="25"/>
        <v>9E0B649B-4878-90BE-B703-53636EEDFBB8</v>
      </c>
      <c r="L1639" s="37"/>
      <c r="M1639" s="37" t="s">
        <v>115</v>
      </c>
    </row>
    <row r="1640" spans="1:13" ht="15" customHeight="1" x14ac:dyDescent="0.3">
      <c r="A1640" s="3" t="s">
        <v>498</v>
      </c>
      <c r="B1640" s="4" t="s">
        <v>113</v>
      </c>
      <c r="C1640" s="9" t="s">
        <v>114</v>
      </c>
      <c r="D1640" s="4" t="s">
        <v>458</v>
      </c>
      <c r="E1640" s="4" t="s">
        <v>39</v>
      </c>
      <c r="F1640" s="34" t="s">
        <v>251</v>
      </c>
      <c r="G1640" s="35">
        <v>0</v>
      </c>
      <c r="H1640" s="3" t="s">
        <v>463</v>
      </c>
      <c r="I1640" s="36" t="s">
        <v>1</v>
      </c>
      <c r="J1640" s="36" t="s">
        <v>464</v>
      </c>
      <c r="K1640" s="36" t="str">
        <f t="shared" ca="1" si="25"/>
        <v>C4E237A6-3913-E01E-50D3-A54F35C83FE6</v>
      </c>
      <c r="L1640" s="37"/>
      <c r="M1640" s="37" t="s">
        <v>115</v>
      </c>
    </row>
    <row r="1641" spans="1:13" ht="15" customHeight="1" x14ac:dyDescent="0.3">
      <c r="A1641" s="3" t="s">
        <v>498</v>
      </c>
      <c r="B1641" s="4" t="s">
        <v>113</v>
      </c>
      <c r="C1641" s="9" t="s">
        <v>114</v>
      </c>
      <c r="D1641" s="4" t="s">
        <v>458</v>
      </c>
      <c r="E1641" s="4" t="s">
        <v>39</v>
      </c>
      <c r="F1641" s="34" t="s">
        <v>254</v>
      </c>
      <c r="G1641" s="35">
        <v>0</v>
      </c>
      <c r="H1641" s="3" t="s">
        <v>463</v>
      </c>
      <c r="I1641" s="36" t="s">
        <v>1</v>
      </c>
      <c r="J1641" s="36" t="s">
        <v>464</v>
      </c>
      <c r="K1641" s="36" t="str">
        <f t="shared" ca="1" si="25"/>
        <v>1AEE73A0-0FC4-64F9-BCD2-C2D7F0878696</v>
      </c>
      <c r="L1641" s="37"/>
      <c r="M1641" s="37" t="s">
        <v>115</v>
      </c>
    </row>
    <row r="1642" spans="1:13" ht="15" customHeight="1" x14ac:dyDescent="0.3">
      <c r="A1642" s="3" t="s">
        <v>498</v>
      </c>
      <c r="B1642" s="4" t="s">
        <v>113</v>
      </c>
      <c r="C1642" s="9" t="s">
        <v>114</v>
      </c>
      <c r="D1642" s="4" t="s">
        <v>458</v>
      </c>
      <c r="E1642" s="4" t="s">
        <v>39</v>
      </c>
      <c r="F1642" s="34" t="s">
        <v>256</v>
      </c>
      <c r="G1642" s="35">
        <v>0</v>
      </c>
      <c r="H1642" s="3" t="s">
        <v>463</v>
      </c>
      <c r="I1642" s="36" t="s">
        <v>1</v>
      </c>
      <c r="J1642" s="36" t="s">
        <v>464</v>
      </c>
      <c r="K1642" s="36" t="str">
        <f t="shared" ca="1" si="25"/>
        <v>2FD7223D-81E6-EFAE-0D45-5DEFF75AA738</v>
      </c>
      <c r="L1642" s="37"/>
      <c r="M1642" s="37" t="s">
        <v>115</v>
      </c>
    </row>
    <row r="1643" spans="1:13" ht="15" customHeight="1" x14ac:dyDescent="0.3">
      <c r="A1643" s="3" t="s">
        <v>498</v>
      </c>
      <c r="B1643" s="4" t="s">
        <v>113</v>
      </c>
      <c r="C1643" s="9" t="s">
        <v>114</v>
      </c>
      <c r="D1643" s="4" t="s">
        <v>458</v>
      </c>
      <c r="E1643" s="4" t="s">
        <v>39</v>
      </c>
      <c r="F1643" s="34" t="s">
        <v>258</v>
      </c>
      <c r="G1643" s="35">
        <v>0</v>
      </c>
      <c r="H1643" s="3" t="s">
        <v>463</v>
      </c>
      <c r="I1643" s="36" t="s">
        <v>1</v>
      </c>
      <c r="J1643" s="36" t="s">
        <v>464</v>
      </c>
      <c r="K1643" s="36" t="str">
        <f t="shared" ca="1" si="25"/>
        <v>DA38F950-DA06-23ED-649D-7E9AE78CF217</v>
      </c>
      <c r="L1643" s="37"/>
      <c r="M1643" s="37" t="s">
        <v>115</v>
      </c>
    </row>
    <row r="1644" spans="1:13" ht="15" customHeight="1" x14ac:dyDescent="0.3">
      <c r="A1644" s="3" t="s">
        <v>498</v>
      </c>
      <c r="B1644" s="4" t="s">
        <v>113</v>
      </c>
      <c r="C1644" s="9" t="s">
        <v>114</v>
      </c>
      <c r="D1644" s="4" t="s">
        <v>458</v>
      </c>
      <c r="E1644" s="4" t="s">
        <v>39</v>
      </c>
      <c r="F1644" s="34" t="s">
        <v>260</v>
      </c>
      <c r="G1644" s="35">
        <v>0</v>
      </c>
      <c r="H1644" s="3" t="s">
        <v>463</v>
      </c>
      <c r="I1644" s="36" t="s">
        <v>1</v>
      </c>
      <c r="J1644" s="36" t="s">
        <v>464</v>
      </c>
      <c r="K1644" s="36" t="str">
        <f t="shared" ca="1" si="25"/>
        <v>C8879AF5-F3BD-3669-406C-8786FF75A27D</v>
      </c>
      <c r="L1644" s="37"/>
      <c r="M1644" s="37" t="s">
        <v>115</v>
      </c>
    </row>
    <row r="1645" spans="1:13" ht="15" customHeight="1" x14ac:dyDescent="0.3">
      <c r="A1645" s="3" t="s">
        <v>498</v>
      </c>
      <c r="B1645" s="4" t="s">
        <v>113</v>
      </c>
      <c r="C1645" s="9" t="s">
        <v>114</v>
      </c>
      <c r="D1645" s="4" t="s">
        <v>458</v>
      </c>
      <c r="E1645" s="4" t="s">
        <v>39</v>
      </c>
      <c r="F1645" s="34" t="s">
        <v>262</v>
      </c>
      <c r="G1645" s="35">
        <v>0</v>
      </c>
      <c r="H1645" s="3" t="s">
        <v>463</v>
      </c>
      <c r="I1645" s="36" t="s">
        <v>1</v>
      </c>
      <c r="J1645" s="36" t="s">
        <v>464</v>
      </c>
      <c r="K1645" s="36" t="str">
        <f t="shared" ca="1" si="25"/>
        <v>E11779F9-818B-E99B-7918-2F3592C63696</v>
      </c>
      <c r="L1645" s="37"/>
      <c r="M1645" s="37" t="s">
        <v>115</v>
      </c>
    </row>
    <row r="1646" spans="1:13" ht="15" customHeight="1" x14ac:dyDescent="0.3">
      <c r="A1646" s="3" t="s">
        <v>498</v>
      </c>
      <c r="B1646" s="4" t="s">
        <v>113</v>
      </c>
      <c r="C1646" s="9" t="s">
        <v>114</v>
      </c>
      <c r="D1646" s="4" t="s">
        <v>458</v>
      </c>
      <c r="E1646" s="4" t="s">
        <v>39</v>
      </c>
      <c r="F1646" s="34" t="s">
        <v>264</v>
      </c>
      <c r="G1646" s="35">
        <v>0</v>
      </c>
      <c r="H1646" s="3" t="s">
        <v>463</v>
      </c>
      <c r="I1646" s="36" t="s">
        <v>1</v>
      </c>
      <c r="J1646" s="36" t="s">
        <v>464</v>
      </c>
      <c r="K1646" s="36" t="str">
        <f t="shared" ca="1" si="25"/>
        <v>F2C9117E-5A7D-DF95-3961-F5BC55C1B1DE</v>
      </c>
      <c r="L1646" s="37"/>
      <c r="M1646" s="37" t="s">
        <v>115</v>
      </c>
    </row>
    <row r="1647" spans="1:13" ht="15" customHeight="1" x14ac:dyDescent="0.3">
      <c r="A1647" s="3" t="s">
        <v>498</v>
      </c>
      <c r="B1647" s="4" t="s">
        <v>113</v>
      </c>
      <c r="C1647" s="9" t="s">
        <v>114</v>
      </c>
      <c r="D1647" s="4" t="s">
        <v>458</v>
      </c>
      <c r="E1647" s="4" t="s">
        <v>39</v>
      </c>
      <c r="F1647" s="34" t="s">
        <v>266</v>
      </c>
      <c r="G1647" s="35">
        <v>0</v>
      </c>
      <c r="H1647" s="3" t="s">
        <v>463</v>
      </c>
      <c r="I1647" s="36" t="s">
        <v>1</v>
      </c>
      <c r="J1647" s="36" t="s">
        <v>464</v>
      </c>
      <c r="K1647" s="36" t="str">
        <f t="shared" ca="1" si="25"/>
        <v>8215631B-384A-4D24-EB73-9DCBEB8A8E05</v>
      </c>
      <c r="L1647" s="37"/>
      <c r="M1647" s="37" t="s">
        <v>115</v>
      </c>
    </row>
    <row r="1648" spans="1:13" ht="15" customHeight="1" x14ac:dyDescent="0.3">
      <c r="A1648" s="3" t="s">
        <v>498</v>
      </c>
      <c r="B1648" s="4" t="s">
        <v>113</v>
      </c>
      <c r="C1648" s="9" t="s">
        <v>114</v>
      </c>
      <c r="D1648" s="4" t="s">
        <v>458</v>
      </c>
      <c r="E1648" s="4" t="s">
        <v>39</v>
      </c>
      <c r="F1648" s="34" t="s">
        <v>268</v>
      </c>
      <c r="G1648" s="35">
        <v>0</v>
      </c>
      <c r="H1648" s="3" t="s">
        <v>463</v>
      </c>
      <c r="I1648" s="36" t="s">
        <v>1</v>
      </c>
      <c r="J1648" s="36" t="s">
        <v>464</v>
      </c>
      <c r="K1648" s="36" t="str">
        <f t="shared" ca="1" si="25"/>
        <v>ED967765-BDB9-8D2A-4507-173109DD4954</v>
      </c>
      <c r="L1648" s="37"/>
      <c r="M1648" s="37" t="s">
        <v>115</v>
      </c>
    </row>
    <row r="1649" spans="1:13" ht="15" customHeight="1" x14ac:dyDescent="0.3">
      <c r="A1649" s="3" t="s">
        <v>498</v>
      </c>
      <c r="B1649" s="4" t="s">
        <v>113</v>
      </c>
      <c r="C1649" s="9" t="s">
        <v>114</v>
      </c>
      <c r="D1649" s="4" t="s">
        <v>458</v>
      </c>
      <c r="E1649" s="4" t="s">
        <v>39</v>
      </c>
      <c r="F1649" s="34" t="s">
        <v>270</v>
      </c>
      <c r="G1649" s="35">
        <v>0</v>
      </c>
      <c r="H1649" s="3" t="s">
        <v>463</v>
      </c>
      <c r="I1649" s="36" t="s">
        <v>1</v>
      </c>
      <c r="J1649" s="36" t="s">
        <v>464</v>
      </c>
      <c r="K1649" s="36" t="str">
        <f t="shared" ca="1" si="25"/>
        <v>60925350-EA99-8DBC-5F4E-7E287DC8F2C1</v>
      </c>
      <c r="L1649" s="37"/>
      <c r="M1649" s="37" t="s">
        <v>115</v>
      </c>
    </row>
    <row r="1650" spans="1:13" ht="15" customHeight="1" x14ac:dyDescent="0.3">
      <c r="A1650" s="3" t="s">
        <v>498</v>
      </c>
      <c r="B1650" s="4" t="s">
        <v>113</v>
      </c>
      <c r="C1650" s="9" t="s">
        <v>114</v>
      </c>
      <c r="D1650" s="4" t="s">
        <v>458</v>
      </c>
      <c r="E1650" s="4" t="s">
        <v>39</v>
      </c>
      <c r="F1650" s="34" t="s">
        <v>272</v>
      </c>
      <c r="G1650" s="35">
        <v>0</v>
      </c>
      <c r="H1650" s="3" t="s">
        <v>463</v>
      </c>
      <c r="I1650" s="36" t="s">
        <v>1</v>
      </c>
      <c r="J1650" s="36" t="s">
        <v>464</v>
      </c>
      <c r="K1650" s="36" t="str">
        <f t="shared" ca="1" si="25"/>
        <v>AD6D02DD-889C-8A99-4A9B-D785B549F122</v>
      </c>
      <c r="L1650" s="37"/>
      <c r="M1650" s="37" t="s">
        <v>115</v>
      </c>
    </row>
    <row r="1651" spans="1:13" ht="15" customHeight="1" x14ac:dyDescent="0.3">
      <c r="A1651" s="3" t="s">
        <v>498</v>
      </c>
      <c r="B1651" s="4" t="s">
        <v>113</v>
      </c>
      <c r="C1651" s="9" t="s">
        <v>114</v>
      </c>
      <c r="D1651" s="4" t="s">
        <v>458</v>
      </c>
      <c r="E1651" s="4" t="s">
        <v>39</v>
      </c>
      <c r="F1651" s="34" t="s">
        <v>274</v>
      </c>
      <c r="G1651" s="35">
        <v>0</v>
      </c>
      <c r="H1651" s="3" t="s">
        <v>463</v>
      </c>
      <c r="I1651" s="36" t="s">
        <v>1</v>
      </c>
      <c r="J1651" s="36" t="s">
        <v>464</v>
      </c>
      <c r="K1651" s="36" t="str">
        <f t="shared" ca="1" si="25"/>
        <v>154A4EC6-E7AF-4D13-4620-13ED24956E53</v>
      </c>
      <c r="L1651" s="37"/>
      <c r="M1651" s="37" t="s">
        <v>115</v>
      </c>
    </row>
    <row r="1652" spans="1:13" ht="15" customHeight="1" x14ac:dyDescent="0.3">
      <c r="A1652" s="3" t="s">
        <v>498</v>
      </c>
      <c r="B1652" s="4" t="s">
        <v>113</v>
      </c>
      <c r="C1652" s="9" t="s">
        <v>114</v>
      </c>
      <c r="D1652" s="4" t="s">
        <v>458</v>
      </c>
      <c r="E1652" s="4" t="s">
        <v>39</v>
      </c>
      <c r="F1652" s="34" t="s">
        <v>276</v>
      </c>
      <c r="G1652" s="35">
        <v>0</v>
      </c>
      <c r="H1652" s="3" t="s">
        <v>463</v>
      </c>
      <c r="I1652" s="36" t="s">
        <v>1</v>
      </c>
      <c r="J1652" s="36" t="s">
        <v>464</v>
      </c>
      <c r="K1652" s="36" t="str">
        <f t="shared" ca="1" si="25"/>
        <v>B358BE05-4839-49F4-712C-891CB7869598</v>
      </c>
      <c r="L1652" s="37"/>
      <c r="M1652" s="37" t="s">
        <v>115</v>
      </c>
    </row>
    <row r="1653" spans="1:13" ht="15" customHeight="1" x14ac:dyDescent="0.3">
      <c r="A1653" s="3" t="s">
        <v>498</v>
      </c>
      <c r="B1653" s="4" t="s">
        <v>113</v>
      </c>
      <c r="C1653" s="9" t="s">
        <v>114</v>
      </c>
      <c r="D1653" s="4" t="s">
        <v>458</v>
      </c>
      <c r="E1653" s="4" t="s">
        <v>39</v>
      </c>
      <c r="F1653" s="34" t="s">
        <v>278</v>
      </c>
      <c r="G1653" s="35">
        <v>0</v>
      </c>
      <c r="H1653" s="3" t="s">
        <v>463</v>
      </c>
      <c r="I1653" s="36" t="s">
        <v>1</v>
      </c>
      <c r="J1653" s="36" t="s">
        <v>464</v>
      </c>
      <c r="K1653" s="36" t="str">
        <f t="shared" ca="1" si="25"/>
        <v>4E8FC725-87A1-A184-8048-342070B37FF4</v>
      </c>
      <c r="L1653" s="37"/>
      <c r="M1653" s="37" t="s">
        <v>115</v>
      </c>
    </row>
    <row r="1654" spans="1:13" ht="15" customHeight="1" x14ac:dyDescent="0.3">
      <c r="A1654" s="3" t="s">
        <v>498</v>
      </c>
      <c r="B1654" s="4" t="s">
        <v>113</v>
      </c>
      <c r="C1654" s="9" t="s">
        <v>114</v>
      </c>
      <c r="D1654" s="4" t="s">
        <v>458</v>
      </c>
      <c r="E1654" s="4" t="s">
        <v>39</v>
      </c>
      <c r="F1654" s="34" t="s">
        <v>280</v>
      </c>
      <c r="G1654" s="35">
        <v>0</v>
      </c>
      <c r="H1654" s="3" t="s">
        <v>463</v>
      </c>
      <c r="I1654" s="36" t="s">
        <v>1</v>
      </c>
      <c r="J1654" s="36" t="s">
        <v>464</v>
      </c>
      <c r="K1654" s="36" t="str">
        <f t="shared" ca="1" si="25"/>
        <v>9222FC16-F16F-EF33-E9DA-598FFC3DF77E</v>
      </c>
      <c r="L1654" s="37"/>
      <c r="M1654" s="37" t="s">
        <v>115</v>
      </c>
    </row>
    <row r="1655" spans="1:13" ht="15" customHeight="1" x14ac:dyDescent="0.3">
      <c r="A1655" s="3" t="s">
        <v>498</v>
      </c>
      <c r="B1655" s="4" t="s">
        <v>113</v>
      </c>
      <c r="C1655" s="9" t="s">
        <v>114</v>
      </c>
      <c r="D1655" s="4" t="s">
        <v>458</v>
      </c>
      <c r="E1655" s="4" t="s">
        <v>39</v>
      </c>
      <c r="F1655" s="34" t="s">
        <v>282</v>
      </c>
      <c r="G1655" s="35">
        <v>0</v>
      </c>
      <c r="H1655" s="3" t="s">
        <v>463</v>
      </c>
      <c r="I1655" s="36" t="s">
        <v>1</v>
      </c>
      <c r="J1655" s="36" t="s">
        <v>464</v>
      </c>
      <c r="K1655" s="36" t="str">
        <f t="shared" ca="1" si="25"/>
        <v>64A94658-5CA9-4235-6096-70A8C7914E93</v>
      </c>
      <c r="L1655" s="37"/>
      <c r="M1655" s="37" t="s">
        <v>115</v>
      </c>
    </row>
    <row r="1656" spans="1:13" ht="15" customHeight="1" x14ac:dyDescent="0.3">
      <c r="A1656" s="3" t="s">
        <v>498</v>
      </c>
      <c r="B1656" s="4" t="s">
        <v>113</v>
      </c>
      <c r="C1656" s="9" t="s">
        <v>114</v>
      </c>
      <c r="D1656" s="4" t="s">
        <v>458</v>
      </c>
      <c r="E1656" s="4" t="s">
        <v>39</v>
      </c>
      <c r="F1656" s="34" t="s">
        <v>284</v>
      </c>
      <c r="G1656" s="35">
        <v>0</v>
      </c>
      <c r="H1656" s="3" t="s">
        <v>463</v>
      </c>
      <c r="I1656" s="36" t="s">
        <v>1</v>
      </c>
      <c r="J1656" s="36" t="s">
        <v>464</v>
      </c>
      <c r="K1656" s="36" t="str">
        <f t="shared" ca="1" si="25"/>
        <v>225EEB31-CEC7-78D3-0FD0-9E175276F1C7</v>
      </c>
      <c r="L1656" s="37"/>
      <c r="M1656" s="37" t="s">
        <v>115</v>
      </c>
    </row>
    <row r="1657" spans="1:13" ht="15" customHeight="1" x14ac:dyDescent="0.3">
      <c r="A1657" s="3" t="s">
        <v>498</v>
      </c>
      <c r="B1657" s="4" t="s">
        <v>113</v>
      </c>
      <c r="C1657" s="9" t="s">
        <v>114</v>
      </c>
      <c r="D1657" s="4" t="s">
        <v>458</v>
      </c>
      <c r="E1657" s="4" t="s">
        <v>39</v>
      </c>
      <c r="F1657" s="34" t="s">
        <v>286</v>
      </c>
      <c r="G1657" s="35">
        <v>0</v>
      </c>
      <c r="H1657" s="3" t="s">
        <v>463</v>
      </c>
      <c r="I1657" s="36" t="s">
        <v>1</v>
      </c>
      <c r="J1657" s="36" t="s">
        <v>464</v>
      </c>
      <c r="K1657" s="36" t="str">
        <f t="shared" ca="1" si="25"/>
        <v>06B2758C-C8B6-ED03-5034-8AED2819D797</v>
      </c>
      <c r="L1657" s="37"/>
      <c r="M1657" s="37" t="s">
        <v>115</v>
      </c>
    </row>
    <row r="1658" spans="1:13" ht="15" customHeight="1" x14ac:dyDescent="0.3">
      <c r="A1658" s="3" t="s">
        <v>498</v>
      </c>
      <c r="B1658" s="4" t="s">
        <v>113</v>
      </c>
      <c r="C1658" s="9" t="s">
        <v>114</v>
      </c>
      <c r="D1658" s="4" t="s">
        <v>458</v>
      </c>
      <c r="E1658" s="4" t="s">
        <v>39</v>
      </c>
      <c r="F1658" s="34" t="s">
        <v>288</v>
      </c>
      <c r="G1658" s="35">
        <v>0</v>
      </c>
      <c r="H1658" s="3" t="s">
        <v>463</v>
      </c>
      <c r="I1658" s="36" t="s">
        <v>1</v>
      </c>
      <c r="J1658" s="36" t="s">
        <v>464</v>
      </c>
      <c r="K1658" s="36" t="str">
        <f t="shared" ca="1" si="25"/>
        <v>1C59854F-A495-C49E-904C-4ED0A0CE98B4</v>
      </c>
      <c r="L1658" s="37"/>
      <c r="M1658" s="37" t="s">
        <v>115</v>
      </c>
    </row>
    <row r="1659" spans="1:13" ht="15" customHeight="1" x14ac:dyDescent="0.3">
      <c r="A1659" s="3" t="s">
        <v>498</v>
      </c>
      <c r="B1659" s="4" t="s">
        <v>113</v>
      </c>
      <c r="C1659" s="9" t="s">
        <v>114</v>
      </c>
      <c r="D1659" s="4" t="s">
        <v>458</v>
      </c>
      <c r="E1659" s="4" t="s">
        <v>39</v>
      </c>
      <c r="F1659" s="34" t="s">
        <v>290</v>
      </c>
      <c r="G1659" s="35">
        <v>0</v>
      </c>
      <c r="H1659" s="3" t="s">
        <v>463</v>
      </c>
      <c r="I1659" s="36" t="s">
        <v>1</v>
      </c>
      <c r="J1659" s="36" t="s">
        <v>464</v>
      </c>
      <c r="K1659" s="36" t="str">
        <f t="shared" ca="1" si="25"/>
        <v>3427B031-5595-A6D5-AD07-9D5D05581553</v>
      </c>
      <c r="L1659" s="37"/>
      <c r="M1659" s="37" t="s">
        <v>115</v>
      </c>
    </row>
    <row r="1660" spans="1:13" ht="15" customHeight="1" x14ac:dyDescent="0.3">
      <c r="A1660" s="3" t="s">
        <v>498</v>
      </c>
      <c r="B1660" s="4" t="s">
        <v>113</v>
      </c>
      <c r="C1660" s="9" t="s">
        <v>114</v>
      </c>
      <c r="D1660" s="4" t="s">
        <v>458</v>
      </c>
      <c r="E1660" s="4" t="s">
        <v>39</v>
      </c>
      <c r="F1660" s="34" t="s">
        <v>292</v>
      </c>
      <c r="G1660" s="35">
        <v>0</v>
      </c>
      <c r="H1660" s="3" t="s">
        <v>463</v>
      </c>
      <c r="I1660" s="36" t="s">
        <v>1</v>
      </c>
      <c r="J1660" s="36" t="s">
        <v>464</v>
      </c>
      <c r="K1660" s="36" t="str">
        <f t="shared" ca="1" si="25"/>
        <v>402BE861-25CC-B710-69D9-7D13C5D41080</v>
      </c>
      <c r="L1660" s="37"/>
      <c r="M1660" s="37" t="s">
        <v>115</v>
      </c>
    </row>
    <row r="1661" spans="1:13" ht="15" customHeight="1" x14ac:dyDescent="0.3">
      <c r="A1661" s="3" t="s">
        <v>498</v>
      </c>
      <c r="B1661" s="4" t="s">
        <v>113</v>
      </c>
      <c r="C1661" s="9" t="s">
        <v>114</v>
      </c>
      <c r="D1661" s="4" t="s">
        <v>458</v>
      </c>
      <c r="E1661" s="4" t="s">
        <v>39</v>
      </c>
      <c r="F1661" s="34" t="s">
        <v>294</v>
      </c>
      <c r="G1661" s="35">
        <v>0</v>
      </c>
      <c r="H1661" s="3" t="s">
        <v>463</v>
      </c>
      <c r="I1661" s="36" t="s">
        <v>1</v>
      </c>
      <c r="J1661" s="36" t="s">
        <v>464</v>
      </c>
      <c r="K1661" s="36" t="str">
        <f t="shared" ca="1" si="25"/>
        <v>BF01BD68-212A-E078-F936-DAE283F195B0</v>
      </c>
      <c r="L1661" s="37"/>
      <c r="M1661" s="37" t="s">
        <v>115</v>
      </c>
    </row>
    <row r="1662" spans="1:13" ht="15" customHeight="1" x14ac:dyDescent="0.3">
      <c r="A1662" s="3" t="s">
        <v>498</v>
      </c>
      <c r="B1662" s="4" t="s">
        <v>113</v>
      </c>
      <c r="C1662" s="9" t="s">
        <v>114</v>
      </c>
      <c r="D1662" s="4" t="s">
        <v>458</v>
      </c>
      <c r="E1662" s="4" t="s">
        <v>39</v>
      </c>
      <c r="F1662" s="34" t="s">
        <v>296</v>
      </c>
      <c r="G1662" s="35">
        <v>0</v>
      </c>
      <c r="H1662" s="3" t="s">
        <v>463</v>
      </c>
      <c r="I1662" s="36" t="s">
        <v>1</v>
      </c>
      <c r="J1662" s="36" t="s">
        <v>464</v>
      </c>
      <c r="K1662" s="36" t="str">
        <f t="shared" ca="1" si="25"/>
        <v>76857747-4203-8EC7-19AF-170A7F711B8D</v>
      </c>
      <c r="L1662" s="37"/>
      <c r="M1662" s="37" t="s">
        <v>115</v>
      </c>
    </row>
    <row r="1663" spans="1:13" ht="15" customHeight="1" x14ac:dyDescent="0.3">
      <c r="A1663" s="3" t="s">
        <v>498</v>
      </c>
      <c r="B1663" s="4" t="s">
        <v>113</v>
      </c>
      <c r="C1663" s="9" t="s">
        <v>114</v>
      </c>
      <c r="D1663" s="4" t="s">
        <v>458</v>
      </c>
      <c r="E1663" s="4" t="s">
        <v>39</v>
      </c>
      <c r="F1663" s="34" t="s">
        <v>298</v>
      </c>
      <c r="G1663" s="35">
        <v>0</v>
      </c>
      <c r="H1663" s="3" t="s">
        <v>463</v>
      </c>
      <c r="I1663" s="36" t="s">
        <v>1</v>
      </c>
      <c r="J1663" s="36" t="s">
        <v>464</v>
      </c>
      <c r="K1663" s="36" t="str">
        <f t="shared" ca="1" si="25"/>
        <v>BCAEC30A-CB17-948B-7A94-D70CD06715E8</v>
      </c>
      <c r="L1663" s="37"/>
      <c r="M1663" s="37" t="s">
        <v>115</v>
      </c>
    </row>
    <row r="1664" spans="1:13" ht="15" customHeight="1" x14ac:dyDescent="0.3">
      <c r="A1664" s="3" t="s">
        <v>498</v>
      </c>
      <c r="B1664" s="4" t="s">
        <v>113</v>
      </c>
      <c r="C1664" s="9" t="s">
        <v>114</v>
      </c>
      <c r="D1664" s="4" t="s">
        <v>458</v>
      </c>
      <c r="E1664" s="4" t="s">
        <v>39</v>
      </c>
      <c r="F1664" s="34" t="s">
        <v>300</v>
      </c>
      <c r="G1664" s="35">
        <v>0</v>
      </c>
      <c r="H1664" s="3" t="s">
        <v>463</v>
      </c>
      <c r="I1664" s="36" t="s">
        <v>1</v>
      </c>
      <c r="J1664" s="36" t="s">
        <v>464</v>
      </c>
      <c r="K1664" s="36" t="str">
        <f t="shared" ca="1" si="25"/>
        <v>717B41AD-C8A0-E3B5-51F5-A7CC26891D79</v>
      </c>
      <c r="L1664" s="37"/>
      <c r="M1664" s="37" t="s">
        <v>115</v>
      </c>
    </row>
    <row r="1665" spans="1:13" ht="15" customHeight="1" x14ac:dyDescent="0.3">
      <c r="A1665" s="3" t="s">
        <v>498</v>
      </c>
      <c r="B1665" s="4" t="s">
        <v>113</v>
      </c>
      <c r="C1665" s="9" t="s">
        <v>114</v>
      </c>
      <c r="D1665" s="4" t="s">
        <v>458</v>
      </c>
      <c r="E1665" s="4" t="s">
        <v>39</v>
      </c>
      <c r="F1665" s="34" t="s">
        <v>302</v>
      </c>
      <c r="G1665" s="35">
        <v>0</v>
      </c>
      <c r="H1665" s="3" t="s">
        <v>463</v>
      </c>
      <c r="I1665" s="36" t="s">
        <v>1</v>
      </c>
      <c r="J1665" s="36" t="s">
        <v>464</v>
      </c>
      <c r="K1665" s="36" t="str">
        <f t="shared" ca="1" si="25"/>
        <v>37AFFE82-3536-597B-E62D-70584783D2FB</v>
      </c>
      <c r="L1665" s="37"/>
      <c r="M1665" s="37" t="s">
        <v>115</v>
      </c>
    </row>
    <row r="1666" spans="1:13" ht="15" customHeight="1" x14ac:dyDescent="0.3">
      <c r="A1666" s="3" t="s">
        <v>498</v>
      </c>
      <c r="B1666" s="4" t="s">
        <v>113</v>
      </c>
      <c r="C1666" s="9" t="s">
        <v>114</v>
      </c>
      <c r="D1666" s="4" t="s">
        <v>458</v>
      </c>
      <c r="E1666" s="4" t="s">
        <v>39</v>
      </c>
      <c r="F1666" s="34" t="s">
        <v>304</v>
      </c>
      <c r="G1666" s="35">
        <v>0</v>
      </c>
      <c r="H1666" s="3" t="s">
        <v>463</v>
      </c>
      <c r="I1666" s="36" t="s">
        <v>1</v>
      </c>
      <c r="J1666" s="36" t="s">
        <v>464</v>
      </c>
      <c r="K1666" s="36" t="str">
        <f t="shared" ref="K1666:K1729" ca="1" si="26">_GuidQuasiHexGenerator</f>
        <v>E2FE4DDE-9378-BE08-E120-17210C6725FD</v>
      </c>
      <c r="L1666" s="37"/>
      <c r="M1666" s="37" t="s">
        <v>115</v>
      </c>
    </row>
    <row r="1667" spans="1:13" ht="15" customHeight="1" x14ac:dyDescent="0.3">
      <c r="A1667" s="3" t="s">
        <v>498</v>
      </c>
      <c r="B1667" s="4" t="s">
        <v>113</v>
      </c>
      <c r="C1667" s="9" t="s">
        <v>114</v>
      </c>
      <c r="D1667" s="4" t="s">
        <v>458</v>
      </c>
      <c r="E1667" s="4" t="s">
        <v>39</v>
      </c>
      <c r="F1667" s="34" t="s">
        <v>306</v>
      </c>
      <c r="G1667" s="35">
        <v>0</v>
      </c>
      <c r="H1667" s="3" t="s">
        <v>463</v>
      </c>
      <c r="I1667" s="36" t="s">
        <v>1</v>
      </c>
      <c r="J1667" s="36" t="s">
        <v>464</v>
      </c>
      <c r="K1667" s="36" t="str">
        <f t="shared" ca="1" si="26"/>
        <v>FAA4E584-345A-1C43-CF0A-E9902ABAFC5B</v>
      </c>
      <c r="L1667" s="37"/>
      <c r="M1667" s="37" t="s">
        <v>115</v>
      </c>
    </row>
    <row r="1668" spans="1:13" ht="15" customHeight="1" x14ac:dyDescent="0.3">
      <c r="A1668" s="3" t="s">
        <v>498</v>
      </c>
      <c r="B1668" s="4" t="s">
        <v>113</v>
      </c>
      <c r="C1668" s="9" t="s">
        <v>114</v>
      </c>
      <c r="D1668" s="4" t="s">
        <v>458</v>
      </c>
      <c r="E1668" s="4" t="s">
        <v>39</v>
      </c>
      <c r="F1668" s="34" t="s">
        <v>308</v>
      </c>
      <c r="G1668" s="35">
        <v>0</v>
      </c>
      <c r="H1668" s="3" t="s">
        <v>463</v>
      </c>
      <c r="I1668" s="36" t="s">
        <v>1</v>
      </c>
      <c r="J1668" s="36" t="s">
        <v>464</v>
      </c>
      <c r="K1668" s="36" t="str">
        <f t="shared" ca="1" si="26"/>
        <v>7F3EC801-ABEC-B275-5347-13E1BCDF6DB0</v>
      </c>
      <c r="L1668" s="37"/>
      <c r="M1668" s="37" t="s">
        <v>115</v>
      </c>
    </row>
    <row r="1669" spans="1:13" ht="15" customHeight="1" x14ac:dyDescent="0.3">
      <c r="A1669" s="3" t="s">
        <v>498</v>
      </c>
      <c r="B1669" s="4" t="s">
        <v>113</v>
      </c>
      <c r="C1669" s="9" t="s">
        <v>114</v>
      </c>
      <c r="D1669" s="4" t="s">
        <v>458</v>
      </c>
      <c r="E1669" s="4" t="s">
        <v>39</v>
      </c>
      <c r="F1669" s="34" t="s">
        <v>310</v>
      </c>
      <c r="G1669" s="35">
        <v>0</v>
      </c>
      <c r="H1669" s="3" t="s">
        <v>463</v>
      </c>
      <c r="I1669" s="36" t="s">
        <v>1</v>
      </c>
      <c r="J1669" s="36" t="s">
        <v>464</v>
      </c>
      <c r="K1669" s="36" t="str">
        <f t="shared" ca="1" si="26"/>
        <v>731790C5-571F-1AD0-9080-6F3B54C93355</v>
      </c>
      <c r="L1669" s="37"/>
      <c r="M1669" s="37" t="s">
        <v>115</v>
      </c>
    </row>
    <row r="1670" spans="1:13" ht="15" customHeight="1" x14ac:dyDescent="0.3">
      <c r="A1670" s="3" t="s">
        <v>498</v>
      </c>
      <c r="B1670" s="4" t="s">
        <v>113</v>
      </c>
      <c r="C1670" s="9" t="s">
        <v>114</v>
      </c>
      <c r="D1670" s="4" t="s">
        <v>458</v>
      </c>
      <c r="E1670" s="4" t="s">
        <v>39</v>
      </c>
      <c r="F1670" s="34" t="s">
        <v>312</v>
      </c>
      <c r="G1670" s="35">
        <v>0</v>
      </c>
      <c r="H1670" s="3" t="s">
        <v>463</v>
      </c>
      <c r="I1670" s="36" t="s">
        <v>1</v>
      </c>
      <c r="J1670" s="36" t="s">
        <v>464</v>
      </c>
      <c r="K1670" s="36" t="str">
        <f t="shared" ca="1" si="26"/>
        <v>18BA94B8-A9D5-18D7-BA32-C44DF0001590</v>
      </c>
      <c r="L1670" s="37"/>
      <c r="M1670" s="37" t="s">
        <v>115</v>
      </c>
    </row>
    <row r="1671" spans="1:13" ht="15" customHeight="1" x14ac:dyDescent="0.3">
      <c r="A1671" s="3" t="s">
        <v>498</v>
      </c>
      <c r="B1671" s="4" t="s">
        <v>113</v>
      </c>
      <c r="C1671" s="9" t="s">
        <v>114</v>
      </c>
      <c r="D1671" s="4" t="s">
        <v>458</v>
      </c>
      <c r="E1671" s="4" t="s">
        <v>39</v>
      </c>
      <c r="F1671" s="34" t="s">
        <v>314</v>
      </c>
      <c r="G1671" s="35">
        <v>0</v>
      </c>
      <c r="H1671" s="3" t="s">
        <v>463</v>
      </c>
      <c r="I1671" s="36" t="s">
        <v>1</v>
      </c>
      <c r="J1671" s="36" t="s">
        <v>464</v>
      </c>
      <c r="K1671" s="36" t="str">
        <f t="shared" ca="1" si="26"/>
        <v>156D9E2E-2350-3761-980F-8E97458D54E7</v>
      </c>
      <c r="L1671" s="37"/>
      <c r="M1671" s="37" t="s">
        <v>115</v>
      </c>
    </row>
    <row r="1672" spans="1:13" ht="15" customHeight="1" x14ac:dyDescent="0.3">
      <c r="A1672" s="3" t="s">
        <v>498</v>
      </c>
      <c r="B1672" s="4" t="s">
        <v>113</v>
      </c>
      <c r="C1672" s="9" t="s">
        <v>114</v>
      </c>
      <c r="D1672" s="4" t="s">
        <v>458</v>
      </c>
      <c r="E1672" s="4" t="s">
        <v>39</v>
      </c>
      <c r="F1672" s="34" t="s">
        <v>316</v>
      </c>
      <c r="G1672" s="35">
        <v>0</v>
      </c>
      <c r="H1672" s="3" t="s">
        <v>463</v>
      </c>
      <c r="I1672" s="36" t="s">
        <v>1</v>
      </c>
      <c r="J1672" s="36" t="s">
        <v>464</v>
      </c>
      <c r="K1672" s="36" t="str">
        <f t="shared" ca="1" si="26"/>
        <v>B54D2820-BB61-909F-3EFE-803CEC35DC91</v>
      </c>
      <c r="L1672" s="37"/>
      <c r="M1672" s="37" t="s">
        <v>115</v>
      </c>
    </row>
    <row r="1673" spans="1:13" ht="15" customHeight="1" x14ac:dyDescent="0.3">
      <c r="A1673" s="3" t="s">
        <v>498</v>
      </c>
      <c r="B1673" s="4" t="s">
        <v>113</v>
      </c>
      <c r="C1673" s="9" t="s">
        <v>114</v>
      </c>
      <c r="D1673" s="4" t="s">
        <v>458</v>
      </c>
      <c r="E1673" s="4" t="s">
        <v>39</v>
      </c>
      <c r="F1673" s="34" t="s">
        <v>318</v>
      </c>
      <c r="G1673" s="35">
        <v>0</v>
      </c>
      <c r="H1673" s="3" t="s">
        <v>463</v>
      </c>
      <c r="I1673" s="36" t="s">
        <v>1</v>
      </c>
      <c r="J1673" s="36" t="s">
        <v>464</v>
      </c>
      <c r="K1673" s="36" t="str">
        <f t="shared" ca="1" si="26"/>
        <v>D752B614-67D9-7A7C-D4C7-B7079727F11D</v>
      </c>
      <c r="L1673" s="37"/>
      <c r="M1673" s="37" t="s">
        <v>115</v>
      </c>
    </row>
    <row r="1674" spans="1:13" ht="15" customHeight="1" x14ac:dyDescent="0.3">
      <c r="A1674" s="3" t="s">
        <v>498</v>
      </c>
      <c r="B1674" s="4" t="s">
        <v>113</v>
      </c>
      <c r="C1674" s="9" t="s">
        <v>114</v>
      </c>
      <c r="D1674" s="4" t="s">
        <v>458</v>
      </c>
      <c r="E1674" s="4" t="s">
        <v>39</v>
      </c>
      <c r="F1674" s="34" t="s">
        <v>320</v>
      </c>
      <c r="G1674" s="35">
        <v>0</v>
      </c>
      <c r="H1674" s="3" t="s">
        <v>463</v>
      </c>
      <c r="I1674" s="36" t="s">
        <v>1</v>
      </c>
      <c r="J1674" s="36" t="s">
        <v>464</v>
      </c>
      <c r="K1674" s="36" t="str">
        <f t="shared" ca="1" si="26"/>
        <v>701A8B07-A0D5-22AF-42CB-BD350EE346CE</v>
      </c>
      <c r="L1674" s="37"/>
      <c r="M1674" s="37" t="s">
        <v>115</v>
      </c>
    </row>
    <row r="1675" spans="1:13" ht="15" customHeight="1" x14ac:dyDescent="0.3">
      <c r="A1675" s="3" t="s">
        <v>498</v>
      </c>
      <c r="B1675" s="4" t="s">
        <v>113</v>
      </c>
      <c r="C1675" s="9" t="s">
        <v>114</v>
      </c>
      <c r="D1675" s="4" t="s">
        <v>458</v>
      </c>
      <c r="E1675" s="4" t="s">
        <v>39</v>
      </c>
      <c r="F1675" s="34" t="s">
        <v>322</v>
      </c>
      <c r="G1675" s="35">
        <v>0</v>
      </c>
      <c r="H1675" s="3" t="s">
        <v>463</v>
      </c>
      <c r="I1675" s="36" t="s">
        <v>1</v>
      </c>
      <c r="J1675" s="36" t="s">
        <v>464</v>
      </c>
      <c r="K1675" s="36" t="str">
        <f t="shared" ca="1" si="26"/>
        <v>83F3FE8F-5879-7B89-9A06-037DE3D14B78</v>
      </c>
      <c r="L1675" s="37"/>
      <c r="M1675" s="37" t="s">
        <v>115</v>
      </c>
    </row>
    <row r="1676" spans="1:13" ht="15" customHeight="1" x14ac:dyDescent="0.3">
      <c r="A1676" s="3" t="s">
        <v>498</v>
      </c>
      <c r="B1676" s="4" t="s">
        <v>113</v>
      </c>
      <c r="C1676" s="9" t="s">
        <v>114</v>
      </c>
      <c r="D1676" s="4" t="s">
        <v>458</v>
      </c>
      <c r="E1676" s="4" t="s">
        <v>39</v>
      </c>
      <c r="F1676" s="34" t="s">
        <v>324</v>
      </c>
      <c r="G1676" s="35">
        <v>0</v>
      </c>
      <c r="H1676" s="3" t="s">
        <v>463</v>
      </c>
      <c r="I1676" s="36" t="s">
        <v>1</v>
      </c>
      <c r="J1676" s="36" t="s">
        <v>464</v>
      </c>
      <c r="K1676" s="36" t="str">
        <f t="shared" ca="1" si="26"/>
        <v>F55E912B-2725-3D90-1269-99DA1E312695</v>
      </c>
      <c r="L1676" s="37"/>
      <c r="M1676" s="37" t="s">
        <v>115</v>
      </c>
    </row>
    <row r="1677" spans="1:13" ht="15" customHeight="1" x14ac:dyDescent="0.3">
      <c r="A1677" s="3" t="s">
        <v>498</v>
      </c>
      <c r="B1677" s="4" t="s">
        <v>113</v>
      </c>
      <c r="C1677" s="9" t="s">
        <v>114</v>
      </c>
      <c r="D1677" s="4" t="s">
        <v>458</v>
      </c>
      <c r="E1677" s="4" t="s">
        <v>39</v>
      </c>
      <c r="F1677" s="34" t="s">
        <v>326</v>
      </c>
      <c r="G1677" s="35">
        <v>0</v>
      </c>
      <c r="H1677" s="3" t="s">
        <v>463</v>
      </c>
      <c r="I1677" s="36" t="s">
        <v>1</v>
      </c>
      <c r="J1677" s="36" t="s">
        <v>464</v>
      </c>
      <c r="K1677" s="36" t="str">
        <f t="shared" ca="1" si="26"/>
        <v>AA5C3044-A2BF-CE5F-96D3-C2A501E38981</v>
      </c>
      <c r="L1677" s="37"/>
      <c r="M1677" s="37" t="s">
        <v>115</v>
      </c>
    </row>
    <row r="1678" spans="1:13" ht="15" customHeight="1" x14ac:dyDescent="0.3">
      <c r="A1678" s="3" t="s">
        <v>498</v>
      </c>
      <c r="B1678" s="4" t="s">
        <v>113</v>
      </c>
      <c r="C1678" s="9" t="s">
        <v>114</v>
      </c>
      <c r="D1678" s="4" t="s">
        <v>458</v>
      </c>
      <c r="E1678" s="4" t="s">
        <v>39</v>
      </c>
      <c r="F1678" s="34" t="s">
        <v>328</v>
      </c>
      <c r="G1678" s="35">
        <v>0</v>
      </c>
      <c r="H1678" s="3" t="s">
        <v>463</v>
      </c>
      <c r="I1678" s="36" t="s">
        <v>1</v>
      </c>
      <c r="J1678" s="36" t="s">
        <v>464</v>
      </c>
      <c r="K1678" s="36" t="str">
        <f t="shared" ca="1" si="26"/>
        <v>439509C0-4DB7-EEDF-4C58-C2C7C0DE5274</v>
      </c>
      <c r="L1678" s="37"/>
      <c r="M1678" s="37" t="s">
        <v>115</v>
      </c>
    </row>
    <row r="1679" spans="1:13" ht="15" customHeight="1" x14ac:dyDescent="0.3">
      <c r="A1679" s="3" t="s">
        <v>498</v>
      </c>
      <c r="B1679" s="4" t="s">
        <v>113</v>
      </c>
      <c r="C1679" s="9" t="s">
        <v>114</v>
      </c>
      <c r="D1679" s="4" t="s">
        <v>458</v>
      </c>
      <c r="E1679" s="4" t="s">
        <v>39</v>
      </c>
      <c r="F1679" s="34" t="s">
        <v>330</v>
      </c>
      <c r="G1679" s="35">
        <v>0</v>
      </c>
      <c r="H1679" s="3" t="s">
        <v>463</v>
      </c>
      <c r="I1679" s="36" t="s">
        <v>1</v>
      </c>
      <c r="J1679" s="36" t="s">
        <v>464</v>
      </c>
      <c r="K1679" s="36" t="str">
        <f t="shared" ca="1" si="26"/>
        <v>471EA1A0-9AE9-CCEC-C1C9-139BAA0E3E85</v>
      </c>
      <c r="L1679" s="37"/>
      <c r="M1679" s="37" t="s">
        <v>115</v>
      </c>
    </row>
    <row r="1680" spans="1:13" ht="15" customHeight="1" x14ac:dyDescent="0.3">
      <c r="A1680" s="3" t="s">
        <v>498</v>
      </c>
      <c r="B1680" s="4" t="s">
        <v>113</v>
      </c>
      <c r="C1680" s="9" t="s">
        <v>114</v>
      </c>
      <c r="D1680" s="4" t="s">
        <v>458</v>
      </c>
      <c r="E1680" s="4" t="s">
        <v>39</v>
      </c>
      <c r="F1680" s="34" t="s">
        <v>332</v>
      </c>
      <c r="G1680" s="35">
        <v>0</v>
      </c>
      <c r="H1680" s="3" t="s">
        <v>463</v>
      </c>
      <c r="I1680" s="36" t="s">
        <v>1</v>
      </c>
      <c r="J1680" s="36" t="s">
        <v>464</v>
      </c>
      <c r="K1680" s="36" t="str">
        <f t="shared" ca="1" si="26"/>
        <v>0D99C8F6-852D-0E6D-E803-C2D55B95454C</v>
      </c>
      <c r="L1680" s="37"/>
      <c r="M1680" s="37" t="s">
        <v>115</v>
      </c>
    </row>
    <row r="1681" spans="1:13" ht="15" customHeight="1" x14ac:dyDescent="0.3">
      <c r="A1681" s="3" t="s">
        <v>498</v>
      </c>
      <c r="B1681" s="4" t="s">
        <v>113</v>
      </c>
      <c r="C1681" s="9" t="s">
        <v>114</v>
      </c>
      <c r="D1681" s="4" t="s">
        <v>458</v>
      </c>
      <c r="E1681" s="4" t="s">
        <v>39</v>
      </c>
      <c r="F1681" s="34" t="s">
        <v>334</v>
      </c>
      <c r="G1681" s="35">
        <v>0</v>
      </c>
      <c r="H1681" s="3" t="s">
        <v>463</v>
      </c>
      <c r="I1681" s="36" t="s">
        <v>1</v>
      </c>
      <c r="J1681" s="36" t="s">
        <v>464</v>
      </c>
      <c r="K1681" s="36" t="str">
        <f t="shared" ca="1" si="26"/>
        <v>08747B2B-AB59-55D2-BD78-CA469C5FF6A0</v>
      </c>
      <c r="L1681" s="37"/>
      <c r="M1681" s="37" t="s">
        <v>115</v>
      </c>
    </row>
    <row r="1682" spans="1:13" ht="15" customHeight="1" x14ac:dyDescent="0.3">
      <c r="A1682" s="3" t="s">
        <v>498</v>
      </c>
      <c r="B1682" s="4" t="s">
        <v>113</v>
      </c>
      <c r="C1682" s="9" t="s">
        <v>114</v>
      </c>
      <c r="D1682" s="4" t="s">
        <v>458</v>
      </c>
      <c r="E1682" s="4" t="s">
        <v>39</v>
      </c>
      <c r="F1682" s="34" t="s">
        <v>336</v>
      </c>
      <c r="G1682" s="35">
        <v>0</v>
      </c>
      <c r="H1682" s="3" t="s">
        <v>463</v>
      </c>
      <c r="I1682" s="36" t="s">
        <v>1</v>
      </c>
      <c r="J1682" s="36" t="s">
        <v>464</v>
      </c>
      <c r="K1682" s="36" t="str">
        <f t="shared" ca="1" si="26"/>
        <v>FDF6FFC0-4D9E-46DE-0BB4-255517C66848</v>
      </c>
      <c r="L1682" s="37"/>
      <c r="M1682" s="37" t="s">
        <v>115</v>
      </c>
    </row>
    <row r="1683" spans="1:13" ht="15" customHeight="1" x14ac:dyDescent="0.3">
      <c r="A1683" s="3" t="s">
        <v>498</v>
      </c>
      <c r="B1683" s="4" t="s">
        <v>113</v>
      </c>
      <c r="C1683" s="9" t="s">
        <v>114</v>
      </c>
      <c r="D1683" s="4" t="s">
        <v>458</v>
      </c>
      <c r="E1683" s="4" t="s">
        <v>39</v>
      </c>
      <c r="F1683" s="34" t="s">
        <v>338</v>
      </c>
      <c r="G1683" s="35">
        <v>0</v>
      </c>
      <c r="H1683" s="3" t="s">
        <v>463</v>
      </c>
      <c r="I1683" s="36" t="s">
        <v>1</v>
      </c>
      <c r="J1683" s="36" t="s">
        <v>464</v>
      </c>
      <c r="K1683" s="36" t="str">
        <f t="shared" ca="1" si="26"/>
        <v>9398AF51-9762-3912-778E-951A8573FBCE</v>
      </c>
      <c r="L1683" s="37"/>
      <c r="M1683" s="37" t="s">
        <v>115</v>
      </c>
    </row>
    <row r="1684" spans="1:13" ht="15" customHeight="1" x14ac:dyDescent="0.3">
      <c r="A1684" s="3" t="s">
        <v>498</v>
      </c>
      <c r="B1684" s="4" t="s">
        <v>113</v>
      </c>
      <c r="C1684" s="9" t="s">
        <v>114</v>
      </c>
      <c r="D1684" s="4" t="s">
        <v>458</v>
      </c>
      <c r="E1684" s="4" t="s">
        <v>39</v>
      </c>
      <c r="F1684" s="34" t="s">
        <v>340</v>
      </c>
      <c r="G1684" s="35">
        <v>0</v>
      </c>
      <c r="H1684" s="3" t="s">
        <v>463</v>
      </c>
      <c r="I1684" s="36" t="s">
        <v>1</v>
      </c>
      <c r="J1684" s="36" t="s">
        <v>464</v>
      </c>
      <c r="K1684" s="36" t="str">
        <f t="shared" ca="1" si="26"/>
        <v>C2C0A904-BCEF-61D4-6164-4FAA21AF4F79</v>
      </c>
      <c r="L1684" s="37"/>
      <c r="M1684" s="37" t="s">
        <v>115</v>
      </c>
    </row>
    <row r="1685" spans="1:13" ht="15" customHeight="1" x14ac:dyDescent="0.3">
      <c r="A1685" s="3" t="s">
        <v>498</v>
      </c>
      <c r="B1685" s="4" t="s">
        <v>113</v>
      </c>
      <c r="C1685" s="9" t="s">
        <v>114</v>
      </c>
      <c r="D1685" s="4" t="s">
        <v>458</v>
      </c>
      <c r="E1685" s="4" t="s">
        <v>39</v>
      </c>
      <c r="F1685" s="34" t="s">
        <v>342</v>
      </c>
      <c r="G1685" s="35">
        <v>0</v>
      </c>
      <c r="H1685" s="3" t="s">
        <v>463</v>
      </c>
      <c r="I1685" s="36" t="s">
        <v>1</v>
      </c>
      <c r="J1685" s="36" t="s">
        <v>464</v>
      </c>
      <c r="K1685" s="36" t="str">
        <f t="shared" ca="1" si="26"/>
        <v>67054584-7B84-589A-D941-473838B0C801</v>
      </c>
      <c r="L1685" s="37"/>
      <c r="M1685" s="37" t="s">
        <v>115</v>
      </c>
    </row>
    <row r="1686" spans="1:13" ht="15" customHeight="1" x14ac:dyDescent="0.3">
      <c r="A1686" s="3" t="s">
        <v>498</v>
      </c>
      <c r="B1686" s="4" t="s">
        <v>113</v>
      </c>
      <c r="C1686" s="9" t="s">
        <v>114</v>
      </c>
      <c r="D1686" s="4" t="s">
        <v>458</v>
      </c>
      <c r="E1686" s="4" t="s">
        <v>39</v>
      </c>
      <c r="F1686" s="34" t="s">
        <v>344</v>
      </c>
      <c r="G1686" s="35">
        <v>0</v>
      </c>
      <c r="H1686" s="3" t="s">
        <v>463</v>
      </c>
      <c r="I1686" s="36" t="s">
        <v>1</v>
      </c>
      <c r="J1686" s="36" t="s">
        <v>464</v>
      </c>
      <c r="K1686" s="36" t="str">
        <f t="shared" ca="1" si="26"/>
        <v>5F16E8C9-CE0D-CE19-FD80-F08491F861E0</v>
      </c>
      <c r="L1686" s="37"/>
      <c r="M1686" s="37" t="s">
        <v>115</v>
      </c>
    </row>
    <row r="1687" spans="1:13" ht="15" customHeight="1" x14ac:dyDescent="0.3">
      <c r="A1687" s="3" t="s">
        <v>498</v>
      </c>
      <c r="B1687" s="4" t="s">
        <v>113</v>
      </c>
      <c r="C1687" s="9" t="s">
        <v>114</v>
      </c>
      <c r="D1687" s="4" t="s">
        <v>458</v>
      </c>
      <c r="E1687" s="4" t="s">
        <v>39</v>
      </c>
      <c r="F1687" s="34" t="s">
        <v>346</v>
      </c>
      <c r="G1687" s="35">
        <v>0</v>
      </c>
      <c r="H1687" s="3" t="s">
        <v>463</v>
      </c>
      <c r="I1687" s="36" t="s">
        <v>1</v>
      </c>
      <c r="J1687" s="36" t="s">
        <v>464</v>
      </c>
      <c r="K1687" s="36" t="str">
        <f t="shared" ca="1" si="26"/>
        <v>5E4F18CA-61A4-A0B9-E967-B7905AB65ED8</v>
      </c>
      <c r="L1687" s="37"/>
      <c r="M1687" s="37" t="s">
        <v>115</v>
      </c>
    </row>
    <row r="1688" spans="1:13" ht="15" customHeight="1" x14ac:dyDescent="0.3">
      <c r="A1688" s="3" t="s">
        <v>498</v>
      </c>
      <c r="B1688" s="4" t="s">
        <v>113</v>
      </c>
      <c r="C1688" s="9" t="s">
        <v>114</v>
      </c>
      <c r="D1688" s="4" t="s">
        <v>458</v>
      </c>
      <c r="E1688" s="4" t="s">
        <v>39</v>
      </c>
      <c r="F1688" s="34" t="s">
        <v>348</v>
      </c>
      <c r="G1688" s="35">
        <v>0</v>
      </c>
      <c r="H1688" s="3" t="s">
        <v>463</v>
      </c>
      <c r="I1688" s="36" t="s">
        <v>1</v>
      </c>
      <c r="J1688" s="36" t="s">
        <v>464</v>
      </c>
      <c r="K1688" s="36" t="str">
        <f t="shared" ca="1" si="26"/>
        <v>6B1F7CCD-0437-008E-F758-D0D0C1B9EBF0</v>
      </c>
      <c r="L1688" s="37"/>
      <c r="M1688" s="37" t="s">
        <v>115</v>
      </c>
    </row>
    <row r="1689" spans="1:13" ht="15" customHeight="1" x14ac:dyDescent="0.3">
      <c r="A1689" s="3" t="s">
        <v>498</v>
      </c>
      <c r="B1689" s="4" t="s">
        <v>113</v>
      </c>
      <c r="C1689" s="9" t="s">
        <v>114</v>
      </c>
      <c r="D1689" s="4" t="s">
        <v>458</v>
      </c>
      <c r="E1689" s="4" t="s">
        <v>39</v>
      </c>
      <c r="F1689" s="34" t="s">
        <v>350</v>
      </c>
      <c r="G1689" s="35">
        <v>0</v>
      </c>
      <c r="H1689" s="3" t="s">
        <v>463</v>
      </c>
      <c r="I1689" s="36" t="s">
        <v>1</v>
      </c>
      <c r="J1689" s="36" t="s">
        <v>464</v>
      </c>
      <c r="K1689" s="36" t="str">
        <f t="shared" ca="1" si="26"/>
        <v>BE0BCC8E-56BE-1F32-FC7A-5A2BBB280A40</v>
      </c>
      <c r="L1689" s="37"/>
      <c r="M1689" s="37" t="s">
        <v>115</v>
      </c>
    </row>
    <row r="1690" spans="1:13" ht="15" customHeight="1" x14ac:dyDescent="0.3">
      <c r="A1690" s="3" t="s">
        <v>498</v>
      </c>
      <c r="B1690" s="4" t="s">
        <v>113</v>
      </c>
      <c r="C1690" s="9" t="s">
        <v>114</v>
      </c>
      <c r="D1690" s="4" t="s">
        <v>458</v>
      </c>
      <c r="E1690" s="4" t="s">
        <v>39</v>
      </c>
      <c r="F1690" s="34" t="s">
        <v>352</v>
      </c>
      <c r="G1690" s="35">
        <v>0</v>
      </c>
      <c r="H1690" s="3" t="s">
        <v>463</v>
      </c>
      <c r="I1690" s="36" t="s">
        <v>1</v>
      </c>
      <c r="J1690" s="36" t="s">
        <v>464</v>
      </c>
      <c r="K1690" s="36" t="str">
        <f t="shared" ca="1" si="26"/>
        <v>DC59AE7E-343B-6553-897C-1E0F2CB3A3F6</v>
      </c>
      <c r="L1690" s="37"/>
      <c r="M1690" s="37" t="s">
        <v>115</v>
      </c>
    </row>
    <row r="1691" spans="1:13" ht="15" customHeight="1" x14ac:dyDescent="0.3">
      <c r="A1691" s="3" t="s">
        <v>498</v>
      </c>
      <c r="B1691" s="4" t="s">
        <v>113</v>
      </c>
      <c r="C1691" s="9" t="s">
        <v>114</v>
      </c>
      <c r="D1691" s="4" t="s">
        <v>458</v>
      </c>
      <c r="E1691" s="4" t="s">
        <v>39</v>
      </c>
      <c r="F1691" s="34" t="s">
        <v>354</v>
      </c>
      <c r="G1691" s="35">
        <v>0</v>
      </c>
      <c r="H1691" s="3" t="s">
        <v>463</v>
      </c>
      <c r="I1691" s="36" t="s">
        <v>1</v>
      </c>
      <c r="J1691" s="36" t="s">
        <v>464</v>
      </c>
      <c r="K1691" s="36" t="str">
        <f t="shared" ca="1" si="26"/>
        <v>3909C658-8D6D-CCD4-C4F0-8069CFCF23F1</v>
      </c>
      <c r="L1691" s="37"/>
      <c r="M1691" s="37" t="s">
        <v>115</v>
      </c>
    </row>
    <row r="1692" spans="1:13" ht="15" customHeight="1" x14ac:dyDescent="0.3">
      <c r="A1692" s="3" t="s">
        <v>498</v>
      </c>
      <c r="B1692" s="4" t="s">
        <v>113</v>
      </c>
      <c r="C1692" s="9" t="s">
        <v>114</v>
      </c>
      <c r="D1692" s="4" t="s">
        <v>458</v>
      </c>
      <c r="E1692" s="4" t="s">
        <v>39</v>
      </c>
      <c r="F1692" s="34" t="s">
        <v>356</v>
      </c>
      <c r="G1692" s="35">
        <v>0</v>
      </c>
      <c r="H1692" s="3" t="s">
        <v>463</v>
      </c>
      <c r="I1692" s="36" t="s">
        <v>1</v>
      </c>
      <c r="J1692" s="36" t="s">
        <v>464</v>
      </c>
      <c r="K1692" s="36" t="str">
        <f t="shared" ca="1" si="26"/>
        <v>78D30E33-A018-943D-4186-973E126A2532</v>
      </c>
      <c r="L1692" s="37"/>
      <c r="M1692" s="37" t="s">
        <v>115</v>
      </c>
    </row>
    <row r="1693" spans="1:13" ht="15" customHeight="1" x14ac:dyDescent="0.3">
      <c r="A1693" s="3" t="s">
        <v>498</v>
      </c>
      <c r="B1693" s="4" t="s">
        <v>113</v>
      </c>
      <c r="C1693" s="9" t="s">
        <v>114</v>
      </c>
      <c r="D1693" s="4" t="s">
        <v>458</v>
      </c>
      <c r="E1693" s="4" t="s">
        <v>39</v>
      </c>
      <c r="F1693" s="34" t="s">
        <v>358</v>
      </c>
      <c r="G1693" s="35">
        <v>0</v>
      </c>
      <c r="H1693" s="3" t="s">
        <v>463</v>
      </c>
      <c r="I1693" s="36" t="s">
        <v>1</v>
      </c>
      <c r="J1693" s="36" t="s">
        <v>464</v>
      </c>
      <c r="K1693" s="36" t="str">
        <f t="shared" ca="1" si="26"/>
        <v>643EB97A-9763-392F-E970-5A1570564462</v>
      </c>
      <c r="L1693" s="37"/>
      <c r="M1693" s="37" t="s">
        <v>115</v>
      </c>
    </row>
    <row r="1694" spans="1:13" ht="15" customHeight="1" x14ac:dyDescent="0.3">
      <c r="A1694" s="3" t="s">
        <v>498</v>
      </c>
      <c r="B1694" s="4" t="s">
        <v>113</v>
      </c>
      <c r="C1694" s="9" t="s">
        <v>114</v>
      </c>
      <c r="D1694" s="4" t="s">
        <v>458</v>
      </c>
      <c r="E1694" s="4" t="s">
        <v>39</v>
      </c>
      <c r="F1694" s="34" t="s">
        <v>360</v>
      </c>
      <c r="G1694" s="35">
        <v>0</v>
      </c>
      <c r="H1694" s="3" t="s">
        <v>463</v>
      </c>
      <c r="I1694" s="36" t="s">
        <v>1</v>
      </c>
      <c r="J1694" s="36" t="s">
        <v>464</v>
      </c>
      <c r="K1694" s="36" t="str">
        <f t="shared" ca="1" si="26"/>
        <v>58448F65-3D36-98B4-C844-444B824C3E3E</v>
      </c>
      <c r="L1694" s="37"/>
      <c r="M1694" s="37" t="s">
        <v>115</v>
      </c>
    </row>
    <row r="1695" spans="1:13" ht="15" customHeight="1" x14ac:dyDescent="0.3">
      <c r="A1695" s="3" t="s">
        <v>498</v>
      </c>
      <c r="B1695" s="4" t="s">
        <v>113</v>
      </c>
      <c r="C1695" s="9" t="s">
        <v>114</v>
      </c>
      <c r="D1695" s="4" t="s">
        <v>458</v>
      </c>
      <c r="E1695" s="4" t="s">
        <v>39</v>
      </c>
      <c r="F1695" s="34" t="s">
        <v>362</v>
      </c>
      <c r="G1695" s="35">
        <v>0</v>
      </c>
      <c r="H1695" s="3" t="s">
        <v>463</v>
      </c>
      <c r="I1695" s="36" t="s">
        <v>1</v>
      </c>
      <c r="J1695" s="36" t="s">
        <v>464</v>
      </c>
      <c r="K1695" s="36" t="str">
        <f t="shared" ca="1" si="26"/>
        <v>7F44EBE9-C4D1-7978-9295-7365DD5E8F26</v>
      </c>
      <c r="L1695" s="37"/>
      <c r="M1695" s="37" t="s">
        <v>115</v>
      </c>
    </row>
    <row r="1696" spans="1:13" ht="15" customHeight="1" x14ac:dyDescent="0.3">
      <c r="A1696" s="3" t="s">
        <v>498</v>
      </c>
      <c r="B1696" s="4" t="s">
        <v>113</v>
      </c>
      <c r="C1696" s="9" t="s">
        <v>114</v>
      </c>
      <c r="D1696" s="4" t="s">
        <v>458</v>
      </c>
      <c r="E1696" s="4" t="s">
        <v>39</v>
      </c>
      <c r="F1696" s="34" t="s">
        <v>364</v>
      </c>
      <c r="G1696" s="35">
        <v>0</v>
      </c>
      <c r="H1696" s="3" t="s">
        <v>463</v>
      </c>
      <c r="I1696" s="36" t="s">
        <v>1</v>
      </c>
      <c r="J1696" s="36" t="s">
        <v>464</v>
      </c>
      <c r="K1696" s="36" t="str">
        <f t="shared" ca="1" si="26"/>
        <v>61BA58D4-8882-286A-199C-4B6617B997D9</v>
      </c>
      <c r="L1696" s="37"/>
      <c r="M1696" s="37" t="s">
        <v>115</v>
      </c>
    </row>
    <row r="1697" spans="1:13" ht="15" customHeight="1" x14ac:dyDescent="0.3">
      <c r="A1697" s="3" t="s">
        <v>498</v>
      </c>
      <c r="B1697" s="4" t="s">
        <v>113</v>
      </c>
      <c r="C1697" s="9" t="s">
        <v>114</v>
      </c>
      <c r="D1697" s="4" t="s">
        <v>458</v>
      </c>
      <c r="E1697" s="4" t="s">
        <v>39</v>
      </c>
      <c r="F1697" s="34" t="s">
        <v>366</v>
      </c>
      <c r="G1697" s="35">
        <v>0</v>
      </c>
      <c r="H1697" s="3" t="s">
        <v>463</v>
      </c>
      <c r="I1697" s="36" t="s">
        <v>1</v>
      </c>
      <c r="J1697" s="36" t="s">
        <v>464</v>
      </c>
      <c r="K1697" s="36" t="str">
        <f t="shared" ca="1" si="26"/>
        <v>102FE674-EBC5-FAC9-FA46-A387097D55BC</v>
      </c>
      <c r="L1697" s="37"/>
      <c r="M1697" s="37" t="s">
        <v>115</v>
      </c>
    </row>
    <row r="1698" spans="1:13" ht="15" customHeight="1" x14ac:dyDescent="0.3">
      <c r="A1698" s="3" t="s">
        <v>498</v>
      </c>
      <c r="B1698" s="4" t="s">
        <v>113</v>
      </c>
      <c r="C1698" s="9" t="s">
        <v>114</v>
      </c>
      <c r="D1698" s="4" t="s">
        <v>458</v>
      </c>
      <c r="E1698" s="4" t="s">
        <v>39</v>
      </c>
      <c r="F1698" s="34" t="s">
        <v>368</v>
      </c>
      <c r="G1698" s="35">
        <v>0</v>
      </c>
      <c r="H1698" s="3" t="s">
        <v>463</v>
      </c>
      <c r="I1698" s="36" t="s">
        <v>1</v>
      </c>
      <c r="J1698" s="36" t="s">
        <v>464</v>
      </c>
      <c r="K1698" s="36" t="str">
        <f t="shared" ca="1" si="26"/>
        <v>CA362490-687F-6A85-DA13-1134F6191D75</v>
      </c>
      <c r="L1698" s="37"/>
      <c r="M1698" s="37" t="s">
        <v>115</v>
      </c>
    </row>
    <row r="1699" spans="1:13" ht="15" customHeight="1" x14ac:dyDescent="0.3">
      <c r="A1699" s="3" t="s">
        <v>498</v>
      </c>
      <c r="B1699" s="4" t="s">
        <v>113</v>
      </c>
      <c r="C1699" s="9" t="s">
        <v>114</v>
      </c>
      <c r="D1699" s="4" t="s">
        <v>458</v>
      </c>
      <c r="E1699" s="4" t="s">
        <v>39</v>
      </c>
      <c r="F1699" s="34" t="s">
        <v>370</v>
      </c>
      <c r="G1699" s="35">
        <v>0</v>
      </c>
      <c r="H1699" s="3" t="s">
        <v>463</v>
      </c>
      <c r="I1699" s="36" t="s">
        <v>1</v>
      </c>
      <c r="J1699" s="36" t="s">
        <v>464</v>
      </c>
      <c r="K1699" s="36" t="str">
        <f t="shared" ca="1" si="26"/>
        <v>FD059E66-BCC0-125F-9379-E1FA612CDA55</v>
      </c>
      <c r="L1699" s="37"/>
      <c r="M1699" s="37" t="s">
        <v>115</v>
      </c>
    </row>
    <row r="1700" spans="1:13" ht="15" customHeight="1" x14ac:dyDescent="0.3">
      <c r="A1700" s="3" t="s">
        <v>498</v>
      </c>
      <c r="B1700" s="4" t="s">
        <v>113</v>
      </c>
      <c r="C1700" s="9" t="s">
        <v>114</v>
      </c>
      <c r="D1700" s="4" t="s">
        <v>458</v>
      </c>
      <c r="E1700" s="4" t="s">
        <v>39</v>
      </c>
      <c r="F1700" s="34" t="s">
        <v>372</v>
      </c>
      <c r="G1700" s="35">
        <v>0</v>
      </c>
      <c r="H1700" s="3" t="s">
        <v>463</v>
      </c>
      <c r="I1700" s="36" t="s">
        <v>1</v>
      </c>
      <c r="J1700" s="36" t="s">
        <v>464</v>
      </c>
      <c r="K1700" s="36" t="str">
        <f t="shared" ca="1" si="26"/>
        <v>266FF8EE-B682-4268-9FB5-A61EF8ED0CEC</v>
      </c>
      <c r="L1700" s="37"/>
      <c r="M1700" s="37" t="s">
        <v>115</v>
      </c>
    </row>
    <row r="1701" spans="1:13" ht="15" customHeight="1" x14ac:dyDescent="0.3">
      <c r="A1701" s="3" t="s">
        <v>498</v>
      </c>
      <c r="B1701" s="4" t="s">
        <v>113</v>
      </c>
      <c r="C1701" s="9" t="s">
        <v>114</v>
      </c>
      <c r="D1701" s="4" t="s">
        <v>458</v>
      </c>
      <c r="E1701" s="4" t="s">
        <v>39</v>
      </c>
      <c r="F1701" s="34" t="s">
        <v>250</v>
      </c>
      <c r="G1701" s="35">
        <v>0</v>
      </c>
      <c r="H1701" s="3" t="s">
        <v>463</v>
      </c>
      <c r="I1701" s="36" t="s">
        <v>1</v>
      </c>
      <c r="J1701" s="36" t="s">
        <v>464</v>
      </c>
      <c r="K1701" s="36" t="str">
        <f t="shared" ca="1" si="26"/>
        <v>69DB3433-C89F-2546-1356-BC4E29E1E457</v>
      </c>
      <c r="L1701" s="37"/>
      <c r="M1701" s="37" t="s">
        <v>115</v>
      </c>
    </row>
    <row r="1702" spans="1:13" ht="15" customHeight="1" x14ac:dyDescent="0.3">
      <c r="A1702" s="3" t="s">
        <v>498</v>
      </c>
      <c r="B1702" s="4" t="s">
        <v>113</v>
      </c>
      <c r="C1702" s="9" t="s">
        <v>114</v>
      </c>
      <c r="D1702" s="4" t="s">
        <v>458</v>
      </c>
      <c r="E1702" s="4" t="s">
        <v>39</v>
      </c>
      <c r="F1702" s="34" t="s">
        <v>375</v>
      </c>
      <c r="G1702" s="35">
        <v>0</v>
      </c>
      <c r="H1702" s="3" t="s">
        <v>463</v>
      </c>
      <c r="I1702" s="36" t="s">
        <v>1</v>
      </c>
      <c r="J1702" s="36" t="s">
        <v>464</v>
      </c>
      <c r="K1702" s="36" t="str">
        <f t="shared" ca="1" si="26"/>
        <v>F73FB3C0-C98D-4BBB-F6B7-0936E1599FF8</v>
      </c>
      <c r="L1702" s="37"/>
      <c r="M1702" s="37" t="s">
        <v>115</v>
      </c>
    </row>
    <row r="1703" spans="1:13" ht="15" customHeight="1" x14ac:dyDescent="0.3">
      <c r="A1703" s="3" t="s">
        <v>499</v>
      </c>
      <c r="B1703" s="4" t="s">
        <v>113</v>
      </c>
      <c r="C1703" s="9" t="s">
        <v>114</v>
      </c>
      <c r="D1703" s="4" t="s">
        <v>458</v>
      </c>
      <c r="E1703" s="4" t="s">
        <v>39</v>
      </c>
      <c r="F1703" s="34" t="s">
        <v>251</v>
      </c>
      <c r="G1703" s="35">
        <v>0</v>
      </c>
      <c r="H1703" s="3" t="s">
        <v>463</v>
      </c>
      <c r="I1703" s="36" t="s">
        <v>1</v>
      </c>
      <c r="J1703" s="36" t="s">
        <v>464</v>
      </c>
      <c r="K1703" s="36" t="str">
        <f t="shared" ca="1" si="26"/>
        <v>4FB6DE61-2E3D-2947-5E18-DB7501AFB3DC</v>
      </c>
      <c r="L1703" s="37"/>
      <c r="M1703" s="37" t="s">
        <v>115</v>
      </c>
    </row>
    <row r="1704" spans="1:13" ht="15" customHeight="1" x14ac:dyDescent="0.3">
      <c r="A1704" s="3" t="s">
        <v>499</v>
      </c>
      <c r="B1704" s="4" t="s">
        <v>113</v>
      </c>
      <c r="C1704" s="9" t="s">
        <v>114</v>
      </c>
      <c r="D1704" s="4" t="s">
        <v>458</v>
      </c>
      <c r="E1704" s="4" t="s">
        <v>39</v>
      </c>
      <c r="F1704" s="34" t="s">
        <v>254</v>
      </c>
      <c r="G1704" s="35">
        <v>0</v>
      </c>
      <c r="H1704" s="3" t="s">
        <v>463</v>
      </c>
      <c r="I1704" s="36" t="s">
        <v>1</v>
      </c>
      <c r="J1704" s="36" t="s">
        <v>464</v>
      </c>
      <c r="K1704" s="36" t="str">
        <f t="shared" ca="1" si="26"/>
        <v>BB2713A7-CCA3-5EC3-2277-0A2AD0A7A5CE</v>
      </c>
      <c r="L1704" s="37"/>
      <c r="M1704" s="37" t="s">
        <v>115</v>
      </c>
    </row>
    <row r="1705" spans="1:13" ht="15" customHeight="1" x14ac:dyDescent="0.3">
      <c r="A1705" s="3" t="s">
        <v>499</v>
      </c>
      <c r="B1705" s="4" t="s">
        <v>113</v>
      </c>
      <c r="C1705" s="9" t="s">
        <v>114</v>
      </c>
      <c r="D1705" s="4" t="s">
        <v>458</v>
      </c>
      <c r="E1705" s="4" t="s">
        <v>39</v>
      </c>
      <c r="F1705" s="34" t="s">
        <v>256</v>
      </c>
      <c r="G1705" s="35">
        <v>0</v>
      </c>
      <c r="H1705" s="3" t="s">
        <v>463</v>
      </c>
      <c r="I1705" s="36" t="s">
        <v>1</v>
      </c>
      <c r="J1705" s="36" t="s">
        <v>464</v>
      </c>
      <c r="K1705" s="36" t="str">
        <f t="shared" ca="1" si="26"/>
        <v>341D0100-5F23-DC26-26D6-71D53082CF6A</v>
      </c>
      <c r="L1705" s="37"/>
      <c r="M1705" s="37" t="s">
        <v>115</v>
      </c>
    </row>
    <row r="1706" spans="1:13" ht="15" customHeight="1" x14ac:dyDescent="0.3">
      <c r="A1706" s="3" t="s">
        <v>499</v>
      </c>
      <c r="B1706" s="4" t="s">
        <v>113</v>
      </c>
      <c r="C1706" s="9" t="s">
        <v>114</v>
      </c>
      <c r="D1706" s="4" t="s">
        <v>458</v>
      </c>
      <c r="E1706" s="4" t="s">
        <v>39</v>
      </c>
      <c r="F1706" s="34" t="s">
        <v>258</v>
      </c>
      <c r="G1706" s="35">
        <v>0</v>
      </c>
      <c r="H1706" s="3" t="s">
        <v>463</v>
      </c>
      <c r="I1706" s="36" t="s">
        <v>1</v>
      </c>
      <c r="J1706" s="36" t="s">
        <v>464</v>
      </c>
      <c r="K1706" s="36" t="str">
        <f t="shared" ca="1" si="26"/>
        <v>25496D82-7794-2E6B-ADE5-A23C0C4D1BA9</v>
      </c>
      <c r="L1706" s="37"/>
      <c r="M1706" s="37" t="s">
        <v>115</v>
      </c>
    </row>
    <row r="1707" spans="1:13" ht="15" customHeight="1" x14ac:dyDescent="0.3">
      <c r="A1707" s="3" t="s">
        <v>499</v>
      </c>
      <c r="B1707" s="4" t="s">
        <v>113</v>
      </c>
      <c r="C1707" s="9" t="s">
        <v>114</v>
      </c>
      <c r="D1707" s="4" t="s">
        <v>458</v>
      </c>
      <c r="E1707" s="4" t="s">
        <v>39</v>
      </c>
      <c r="F1707" s="34" t="s">
        <v>260</v>
      </c>
      <c r="G1707" s="35">
        <v>0</v>
      </c>
      <c r="H1707" s="3" t="s">
        <v>463</v>
      </c>
      <c r="I1707" s="36" t="s">
        <v>1</v>
      </c>
      <c r="J1707" s="36" t="s">
        <v>464</v>
      </c>
      <c r="K1707" s="36" t="str">
        <f t="shared" ca="1" si="26"/>
        <v>C9C67C0B-DC3B-D58F-84E2-4B88338A8956</v>
      </c>
      <c r="L1707" s="37"/>
      <c r="M1707" s="37" t="s">
        <v>115</v>
      </c>
    </row>
    <row r="1708" spans="1:13" ht="15" customHeight="1" x14ac:dyDescent="0.3">
      <c r="A1708" s="3" t="s">
        <v>499</v>
      </c>
      <c r="B1708" s="4" t="s">
        <v>113</v>
      </c>
      <c r="C1708" s="9" t="s">
        <v>114</v>
      </c>
      <c r="D1708" s="4" t="s">
        <v>458</v>
      </c>
      <c r="E1708" s="4" t="s">
        <v>39</v>
      </c>
      <c r="F1708" s="34" t="s">
        <v>262</v>
      </c>
      <c r="G1708" s="35">
        <v>0</v>
      </c>
      <c r="H1708" s="3" t="s">
        <v>463</v>
      </c>
      <c r="I1708" s="36" t="s">
        <v>1</v>
      </c>
      <c r="J1708" s="36" t="s">
        <v>464</v>
      </c>
      <c r="K1708" s="36" t="str">
        <f t="shared" ca="1" si="26"/>
        <v>40939A8B-C0BD-873C-B97E-A0CD174AAC65</v>
      </c>
      <c r="L1708" s="37"/>
      <c r="M1708" s="37" t="s">
        <v>115</v>
      </c>
    </row>
    <row r="1709" spans="1:13" ht="15" customHeight="1" x14ac:dyDescent="0.3">
      <c r="A1709" s="3" t="s">
        <v>499</v>
      </c>
      <c r="B1709" s="4" t="s">
        <v>113</v>
      </c>
      <c r="C1709" s="9" t="s">
        <v>114</v>
      </c>
      <c r="D1709" s="4" t="s">
        <v>458</v>
      </c>
      <c r="E1709" s="4" t="s">
        <v>39</v>
      </c>
      <c r="F1709" s="34" t="s">
        <v>264</v>
      </c>
      <c r="G1709" s="35">
        <v>0</v>
      </c>
      <c r="H1709" s="3" t="s">
        <v>463</v>
      </c>
      <c r="I1709" s="36" t="s">
        <v>1</v>
      </c>
      <c r="J1709" s="36" t="s">
        <v>464</v>
      </c>
      <c r="K1709" s="36" t="str">
        <f t="shared" ca="1" si="26"/>
        <v>D0B53E14-4522-5364-CFBE-ED7E897FE2A1</v>
      </c>
      <c r="L1709" s="37"/>
      <c r="M1709" s="37" t="s">
        <v>115</v>
      </c>
    </row>
    <row r="1710" spans="1:13" ht="15" customHeight="1" x14ac:dyDescent="0.3">
      <c r="A1710" s="3" t="s">
        <v>499</v>
      </c>
      <c r="B1710" s="4" t="s">
        <v>113</v>
      </c>
      <c r="C1710" s="9" t="s">
        <v>114</v>
      </c>
      <c r="D1710" s="4" t="s">
        <v>458</v>
      </c>
      <c r="E1710" s="4" t="s">
        <v>39</v>
      </c>
      <c r="F1710" s="34" t="s">
        <v>266</v>
      </c>
      <c r="G1710" s="35">
        <v>0</v>
      </c>
      <c r="H1710" s="3" t="s">
        <v>463</v>
      </c>
      <c r="I1710" s="36" t="s">
        <v>1</v>
      </c>
      <c r="J1710" s="36" t="s">
        <v>464</v>
      </c>
      <c r="K1710" s="36" t="str">
        <f t="shared" ca="1" si="26"/>
        <v>6E79A781-67C7-804B-4895-465714D51581</v>
      </c>
      <c r="L1710" s="37"/>
      <c r="M1710" s="37" t="s">
        <v>115</v>
      </c>
    </row>
    <row r="1711" spans="1:13" ht="15" customHeight="1" x14ac:dyDescent="0.3">
      <c r="A1711" s="3" t="s">
        <v>499</v>
      </c>
      <c r="B1711" s="4" t="s">
        <v>113</v>
      </c>
      <c r="C1711" s="9" t="s">
        <v>114</v>
      </c>
      <c r="D1711" s="4" t="s">
        <v>458</v>
      </c>
      <c r="E1711" s="4" t="s">
        <v>39</v>
      </c>
      <c r="F1711" s="34" t="s">
        <v>268</v>
      </c>
      <c r="G1711" s="35">
        <v>0</v>
      </c>
      <c r="H1711" s="3" t="s">
        <v>463</v>
      </c>
      <c r="I1711" s="36" t="s">
        <v>1</v>
      </c>
      <c r="J1711" s="36" t="s">
        <v>464</v>
      </c>
      <c r="K1711" s="36" t="str">
        <f t="shared" ca="1" si="26"/>
        <v>F59C6A7D-C38D-2417-E2C9-46AAD53A87E3</v>
      </c>
      <c r="L1711" s="37"/>
      <c r="M1711" s="37" t="s">
        <v>115</v>
      </c>
    </row>
    <row r="1712" spans="1:13" ht="15" customHeight="1" x14ac:dyDescent="0.3">
      <c r="A1712" s="3" t="s">
        <v>499</v>
      </c>
      <c r="B1712" s="4" t="s">
        <v>113</v>
      </c>
      <c r="C1712" s="9" t="s">
        <v>114</v>
      </c>
      <c r="D1712" s="4" t="s">
        <v>458</v>
      </c>
      <c r="E1712" s="4" t="s">
        <v>39</v>
      </c>
      <c r="F1712" s="34" t="s">
        <v>270</v>
      </c>
      <c r="G1712" s="35">
        <v>0</v>
      </c>
      <c r="H1712" s="3" t="s">
        <v>463</v>
      </c>
      <c r="I1712" s="36" t="s">
        <v>1</v>
      </c>
      <c r="J1712" s="36" t="s">
        <v>464</v>
      </c>
      <c r="K1712" s="36" t="str">
        <f t="shared" ca="1" si="26"/>
        <v>A01BAD11-70D4-1989-D6E6-0D6AA15761A5</v>
      </c>
      <c r="L1712" s="37"/>
      <c r="M1712" s="37" t="s">
        <v>115</v>
      </c>
    </row>
    <row r="1713" spans="1:13" ht="15" customHeight="1" x14ac:dyDescent="0.3">
      <c r="A1713" s="3" t="s">
        <v>499</v>
      </c>
      <c r="B1713" s="4" t="s">
        <v>113</v>
      </c>
      <c r="C1713" s="9" t="s">
        <v>114</v>
      </c>
      <c r="D1713" s="4" t="s">
        <v>458</v>
      </c>
      <c r="E1713" s="4" t="s">
        <v>39</v>
      </c>
      <c r="F1713" s="34" t="s">
        <v>272</v>
      </c>
      <c r="G1713" s="35">
        <v>0</v>
      </c>
      <c r="H1713" s="3" t="s">
        <v>463</v>
      </c>
      <c r="I1713" s="36" t="s">
        <v>1</v>
      </c>
      <c r="J1713" s="36" t="s">
        <v>464</v>
      </c>
      <c r="K1713" s="36" t="str">
        <f t="shared" ca="1" si="26"/>
        <v>68BD5890-B96D-23B4-BFA3-F0DA9B7A6E79</v>
      </c>
      <c r="L1713" s="37"/>
      <c r="M1713" s="37" t="s">
        <v>115</v>
      </c>
    </row>
    <row r="1714" spans="1:13" ht="15" customHeight="1" x14ac:dyDescent="0.3">
      <c r="A1714" s="3" t="s">
        <v>499</v>
      </c>
      <c r="B1714" s="4" t="s">
        <v>113</v>
      </c>
      <c r="C1714" s="9" t="s">
        <v>114</v>
      </c>
      <c r="D1714" s="4" t="s">
        <v>458</v>
      </c>
      <c r="E1714" s="4" t="s">
        <v>39</v>
      </c>
      <c r="F1714" s="34" t="s">
        <v>274</v>
      </c>
      <c r="G1714" s="35">
        <v>0</v>
      </c>
      <c r="H1714" s="3" t="s">
        <v>463</v>
      </c>
      <c r="I1714" s="36" t="s">
        <v>1</v>
      </c>
      <c r="J1714" s="36" t="s">
        <v>464</v>
      </c>
      <c r="K1714" s="36" t="str">
        <f t="shared" ca="1" si="26"/>
        <v>51DE95B5-03F1-0EAB-91B8-6F68BB6D0822</v>
      </c>
      <c r="L1714" s="37"/>
      <c r="M1714" s="37" t="s">
        <v>115</v>
      </c>
    </row>
    <row r="1715" spans="1:13" ht="15" customHeight="1" x14ac:dyDescent="0.3">
      <c r="A1715" s="3" t="s">
        <v>499</v>
      </c>
      <c r="B1715" s="4" t="s">
        <v>113</v>
      </c>
      <c r="C1715" s="9" t="s">
        <v>114</v>
      </c>
      <c r="D1715" s="4" t="s">
        <v>458</v>
      </c>
      <c r="E1715" s="4" t="s">
        <v>39</v>
      </c>
      <c r="F1715" s="34" t="s">
        <v>276</v>
      </c>
      <c r="G1715" s="35">
        <v>0</v>
      </c>
      <c r="H1715" s="3" t="s">
        <v>463</v>
      </c>
      <c r="I1715" s="36" t="s">
        <v>1</v>
      </c>
      <c r="J1715" s="36" t="s">
        <v>464</v>
      </c>
      <c r="K1715" s="36" t="str">
        <f t="shared" ca="1" si="26"/>
        <v>72DE9E76-E95C-E6E6-8EE8-B1779E2C77F3</v>
      </c>
      <c r="L1715" s="37"/>
      <c r="M1715" s="37" t="s">
        <v>115</v>
      </c>
    </row>
    <row r="1716" spans="1:13" ht="15" customHeight="1" x14ac:dyDescent="0.3">
      <c r="A1716" s="3" t="s">
        <v>499</v>
      </c>
      <c r="B1716" s="4" t="s">
        <v>113</v>
      </c>
      <c r="C1716" s="9" t="s">
        <v>114</v>
      </c>
      <c r="D1716" s="4" t="s">
        <v>458</v>
      </c>
      <c r="E1716" s="4" t="s">
        <v>39</v>
      </c>
      <c r="F1716" s="34" t="s">
        <v>278</v>
      </c>
      <c r="G1716" s="35">
        <v>0</v>
      </c>
      <c r="H1716" s="3" t="s">
        <v>463</v>
      </c>
      <c r="I1716" s="36" t="s">
        <v>1</v>
      </c>
      <c r="J1716" s="36" t="s">
        <v>464</v>
      </c>
      <c r="K1716" s="36" t="str">
        <f t="shared" ca="1" si="26"/>
        <v>A4A69F6D-7DA3-9345-E2CA-FB49F5050156</v>
      </c>
      <c r="L1716" s="37"/>
      <c r="M1716" s="37" t="s">
        <v>115</v>
      </c>
    </row>
    <row r="1717" spans="1:13" ht="15" customHeight="1" x14ac:dyDescent="0.3">
      <c r="A1717" s="3" t="s">
        <v>499</v>
      </c>
      <c r="B1717" s="4" t="s">
        <v>113</v>
      </c>
      <c r="C1717" s="9" t="s">
        <v>114</v>
      </c>
      <c r="D1717" s="4" t="s">
        <v>458</v>
      </c>
      <c r="E1717" s="4" t="s">
        <v>39</v>
      </c>
      <c r="F1717" s="34" t="s">
        <v>280</v>
      </c>
      <c r="G1717" s="35">
        <v>0</v>
      </c>
      <c r="H1717" s="3" t="s">
        <v>463</v>
      </c>
      <c r="I1717" s="36" t="s">
        <v>1</v>
      </c>
      <c r="J1717" s="36" t="s">
        <v>464</v>
      </c>
      <c r="K1717" s="36" t="str">
        <f t="shared" ca="1" si="26"/>
        <v>6BDDBEE7-A6F8-B335-E670-D5FE04510BE5</v>
      </c>
      <c r="L1717" s="37"/>
      <c r="M1717" s="37" t="s">
        <v>115</v>
      </c>
    </row>
    <row r="1718" spans="1:13" ht="15" customHeight="1" x14ac:dyDescent="0.3">
      <c r="A1718" s="3" t="s">
        <v>499</v>
      </c>
      <c r="B1718" s="4" t="s">
        <v>113</v>
      </c>
      <c r="C1718" s="9" t="s">
        <v>114</v>
      </c>
      <c r="D1718" s="4" t="s">
        <v>458</v>
      </c>
      <c r="E1718" s="4" t="s">
        <v>39</v>
      </c>
      <c r="F1718" s="34" t="s">
        <v>282</v>
      </c>
      <c r="G1718" s="35">
        <v>0</v>
      </c>
      <c r="H1718" s="3" t="s">
        <v>463</v>
      </c>
      <c r="I1718" s="36" t="s">
        <v>1</v>
      </c>
      <c r="J1718" s="36" t="s">
        <v>464</v>
      </c>
      <c r="K1718" s="36" t="str">
        <f t="shared" ca="1" si="26"/>
        <v>5858A675-2D50-5E9E-0E18-9C79C1807AB9</v>
      </c>
      <c r="L1718" s="37"/>
      <c r="M1718" s="37" t="s">
        <v>115</v>
      </c>
    </row>
    <row r="1719" spans="1:13" ht="15" customHeight="1" x14ac:dyDescent="0.3">
      <c r="A1719" s="3" t="s">
        <v>499</v>
      </c>
      <c r="B1719" s="4" t="s">
        <v>113</v>
      </c>
      <c r="C1719" s="9" t="s">
        <v>114</v>
      </c>
      <c r="D1719" s="4" t="s">
        <v>458</v>
      </c>
      <c r="E1719" s="4" t="s">
        <v>39</v>
      </c>
      <c r="F1719" s="34" t="s">
        <v>284</v>
      </c>
      <c r="G1719" s="35">
        <v>0</v>
      </c>
      <c r="H1719" s="3" t="s">
        <v>463</v>
      </c>
      <c r="I1719" s="36" t="s">
        <v>1</v>
      </c>
      <c r="J1719" s="36" t="s">
        <v>464</v>
      </c>
      <c r="K1719" s="36" t="str">
        <f t="shared" ca="1" si="26"/>
        <v>7EF9C515-A78F-3EB1-E6FC-0C47460B354E</v>
      </c>
      <c r="L1719" s="37"/>
      <c r="M1719" s="37" t="s">
        <v>115</v>
      </c>
    </row>
    <row r="1720" spans="1:13" ht="15" customHeight="1" x14ac:dyDescent="0.3">
      <c r="A1720" s="3" t="s">
        <v>499</v>
      </c>
      <c r="B1720" s="4" t="s">
        <v>113</v>
      </c>
      <c r="C1720" s="9" t="s">
        <v>114</v>
      </c>
      <c r="D1720" s="4" t="s">
        <v>458</v>
      </c>
      <c r="E1720" s="4" t="s">
        <v>39</v>
      </c>
      <c r="F1720" s="34" t="s">
        <v>286</v>
      </c>
      <c r="G1720" s="35">
        <v>0</v>
      </c>
      <c r="H1720" s="3" t="s">
        <v>463</v>
      </c>
      <c r="I1720" s="36" t="s">
        <v>1</v>
      </c>
      <c r="J1720" s="36" t="s">
        <v>464</v>
      </c>
      <c r="K1720" s="36" t="str">
        <f t="shared" ca="1" si="26"/>
        <v>532E0C13-1BF2-04AB-3B36-13BB795C9E2B</v>
      </c>
      <c r="L1720" s="37"/>
      <c r="M1720" s="37" t="s">
        <v>115</v>
      </c>
    </row>
    <row r="1721" spans="1:13" ht="15" customHeight="1" x14ac:dyDescent="0.3">
      <c r="A1721" s="3" t="s">
        <v>499</v>
      </c>
      <c r="B1721" s="4" t="s">
        <v>113</v>
      </c>
      <c r="C1721" s="9" t="s">
        <v>114</v>
      </c>
      <c r="D1721" s="4" t="s">
        <v>458</v>
      </c>
      <c r="E1721" s="4" t="s">
        <v>39</v>
      </c>
      <c r="F1721" s="34" t="s">
        <v>288</v>
      </c>
      <c r="G1721" s="35">
        <v>0</v>
      </c>
      <c r="H1721" s="3" t="s">
        <v>463</v>
      </c>
      <c r="I1721" s="36" t="s">
        <v>1</v>
      </c>
      <c r="J1721" s="36" t="s">
        <v>464</v>
      </c>
      <c r="K1721" s="36" t="str">
        <f t="shared" ca="1" si="26"/>
        <v>3A8208C5-C759-5779-0767-0E4EA358B253</v>
      </c>
      <c r="L1721" s="37"/>
      <c r="M1721" s="37" t="s">
        <v>115</v>
      </c>
    </row>
    <row r="1722" spans="1:13" ht="15" customHeight="1" x14ac:dyDescent="0.3">
      <c r="A1722" s="3" t="s">
        <v>499</v>
      </c>
      <c r="B1722" s="4" t="s">
        <v>113</v>
      </c>
      <c r="C1722" s="9" t="s">
        <v>114</v>
      </c>
      <c r="D1722" s="4" t="s">
        <v>458</v>
      </c>
      <c r="E1722" s="4" t="s">
        <v>39</v>
      </c>
      <c r="F1722" s="34" t="s">
        <v>290</v>
      </c>
      <c r="G1722" s="35">
        <v>0</v>
      </c>
      <c r="H1722" s="3" t="s">
        <v>463</v>
      </c>
      <c r="I1722" s="36" t="s">
        <v>1</v>
      </c>
      <c r="J1722" s="36" t="s">
        <v>464</v>
      </c>
      <c r="K1722" s="36" t="str">
        <f t="shared" ca="1" si="26"/>
        <v>F023AEB7-F7B5-73B9-BA00-92570CD5154F</v>
      </c>
      <c r="L1722" s="37"/>
      <c r="M1722" s="37" t="s">
        <v>115</v>
      </c>
    </row>
    <row r="1723" spans="1:13" ht="15" customHeight="1" x14ac:dyDescent="0.3">
      <c r="A1723" s="3" t="s">
        <v>499</v>
      </c>
      <c r="B1723" s="4" t="s">
        <v>113</v>
      </c>
      <c r="C1723" s="9" t="s">
        <v>114</v>
      </c>
      <c r="D1723" s="4" t="s">
        <v>458</v>
      </c>
      <c r="E1723" s="4" t="s">
        <v>39</v>
      </c>
      <c r="F1723" s="34" t="s">
        <v>292</v>
      </c>
      <c r="G1723" s="35">
        <v>0</v>
      </c>
      <c r="H1723" s="3" t="s">
        <v>463</v>
      </c>
      <c r="I1723" s="36" t="s">
        <v>1</v>
      </c>
      <c r="J1723" s="36" t="s">
        <v>464</v>
      </c>
      <c r="K1723" s="36" t="str">
        <f t="shared" ca="1" si="26"/>
        <v>B3A8C772-702E-4652-B048-2B7342AE97E8</v>
      </c>
      <c r="L1723" s="37"/>
      <c r="M1723" s="37" t="s">
        <v>115</v>
      </c>
    </row>
    <row r="1724" spans="1:13" ht="15" customHeight="1" x14ac:dyDescent="0.3">
      <c r="A1724" s="3" t="s">
        <v>499</v>
      </c>
      <c r="B1724" s="4" t="s">
        <v>113</v>
      </c>
      <c r="C1724" s="9" t="s">
        <v>114</v>
      </c>
      <c r="D1724" s="4" t="s">
        <v>458</v>
      </c>
      <c r="E1724" s="4" t="s">
        <v>39</v>
      </c>
      <c r="F1724" s="34" t="s">
        <v>294</v>
      </c>
      <c r="G1724" s="35">
        <v>0</v>
      </c>
      <c r="H1724" s="3" t="s">
        <v>463</v>
      </c>
      <c r="I1724" s="36" t="s">
        <v>1</v>
      </c>
      <c r="J1724" s="36" t="s">
        <v>464</v>
      </c>
      <c r="K1724" s="36" t="str">
        <f t="shared" ca="1" si="26"/>
        <v>4C1624EA-DFC0-C6FD-D0FA-6FC12E9A7ABA</v>
      </c>
      <c r="L1724" s="37"/>
      <c r="M1724" s="37" t="s">
        <v>115</v>
      </c>
    </row>
    <row r="1725" spans="1:13" ht="15" customHeight="1" x14ac:dyDescent="0.3">
      <c r="A1725" s="3" t="s">
        <v>499</v>
      </c>
      <c r="B1725" s="4" t="s">
        <v>113</v>
      </c>
      <c r="C1725" s="9" t="s">
        <v>114</v>
      </c>
      <c r="D1725" s="4" t="s">
        <v>458</v>
      </c>
      <c r="E1725" s="4" t="s">
        <v>39</v>
      </c>
      <c r="F1725" s="34" t="s">
        <v>296</v>
      </c>
      <c r="G1725" s="35">
        <v>0</v>
      </c>
      <c r="H1725" s="3" t="s">
        <v>463</v>
      </c>
      <c r="I1725" s="36" t="s">
        <v>1</v>
      </c>
      <c r="J1725" s="36" t="s">
        <v>464</v>
      </c>
      <c r="K1725" s="36" t="str">
        <f t="shared" ca="1" si="26"/>
        <v>B3AEB166-D8E9-1EC4-BDB3-A2310F53A4CC</v>
      </c>
      <c r="L1725" s="37"/>
      <c r="M1725" s="37" t="s">
        <v>115</v>
      </c>
    </row>
    <row r="1726" spans="1:13" ht="15" customHeight="1" x14ac:dyDescent="0.3">
      <c r="A1726" s="3" t="s">
        <v>499</v>
      </c>
      <c r="B1726" s="4" t="s">
        <v>113</v>
      </c>
      <c r="C1726" s="9" t="s">
        <v>114</v>
      </c>
      <c r="D1726" s="4" t="s">
        <v>458</v>
      </c>
      <c r="E1726" s="4" t="s">
        <v>39</v>
      </c>
      <c r="F1726" s="34" t="s">
        <v>298</v>
      </c>
      <c r="G1726" s="35">
        <v>0</v>
      </c>
      <c r="H1726" s="3" t="s">
        <v>463</v>
      </c>
      <c r="I1726" s="36" t="s">
        <v>1</v>
      </c>
      <c r="J1726" s="36" t="s">
        <v>464</v>
      </c>
      <c r="K1726" s="36" t="str">
        <f t="shared" ca="1" si="26"/>
        <v>E583B43B-408B-7E9A-E0D9-F609842C48B0</v>
      </c>
      <c r="L1726" s="37"/>
      <c r="M1726" s="37" t="s">
        <v>115</v>
      </c>
    </row>
    <row r="1727" spans="1:13" ht="15" customHeight="1" x14ac:dyDescent="0.3">
      <c r="A1727" s="3" t="s">
        <v>499</v>
      </c>
      <c r="B1727" s="4" t="s">
        <v>113</v>
      </c>
      <c r="C1727" s="9" t="s">
        <v>114</v>
      </c>
      <c r="D1727" s="4" t="s">
        <v>458</v>
      </c>
      <c r="E1727" s="4" t="s">
        <v>39</v>
      </c>
      <c r="F1727" s="34" t="s">
        <v>300</v>
      </c>
      <c r="G1727" s="35">
        <v>0</v>
      </c>
      <c r="H1727" s="3" t="s">
        <v>463</v>
      </c>
      <c r="I1727" s="36" t="s">
        <v>1</v>
      </c>
      <c r="J1727" s="36" t="s">
        <v>464</v>
      </c>
      <c r="K1727" s="36" t="str">
        <f t="shared" ca="1" si="26"/>
        <v>D017200C-C986-A97E-012D-3CC0DEB4DDB4</v>
      </c>
      <c r="L1727" s="37"/>
      <c r="M1727" s="37" t="s">
        <v>115</v>
      </c>
    </row>
    <row r="1728" spans="1:13" ht="15" customHeight="1" x14ac:dyDescent="0.3">
      <c r="A1728" s="3" t="s">
        <v>499</v>
      </c>
      <c r="B1728" s="4" t="s">
        <v>113</v>
      </c>
      <c r="C1728" s="9" t="s">
        <v>114</v>
      </c>
      <c r="D1728" s="4" t="s">
        <v>458</v>
      </c>
      <c r="E1728" s="4" t="s">
        <v>39</v>
      </c>
      <c r="F1728" s="34" t="s">
        <v>302</v>
      </c>
      <c r="G1728" s="35">
        <v>0</v>
      </c>
      <c r="H1728" s="3" t="s">
        <v>463</v>
      </c>
      <c r="I1728" s="36" t="s">
        <v>1</v>
      </c>
      <c r="J1728" s="36" t="s">
        <v>464</v>
      </c>
      <c r="K1728" s="36" t="str">
        <f t="shared" ca="1" si="26"/>
        <v>FBF20991-4E51-53A2-20B9-471485A645EC</v>
      </c>
      <c r="L1728" s="37"/>
      <c r="M1728" s="37" t="s">
        <v>115</v>
      </c>
    </row>
    <row r="1729" spans="1:13" ht="15" customHeight="1" x14ac:dyDescent="0.3">
      <c r="A1729" s="3" t="s">
        <v>499</v>
      </c>
      <c r="B1729" s="4" t="s">
        <v>113</v>
      </c>
      <c r="C1729" s="9" t="s">
        <v>114</v>
      </c>
      <c r="D1729" s="4" t="s">
        <v>458</v>
      </c>
      <c r="E1729" s="4" t="s">
        <v>39</v>
      </c>
      <c r="F1729" s="34" t="s">
        <v>304</v>
      </c>
      <c r="G1729" s="35">
        <v>0</v>
      </c>
      <c r="H1729" s="3" t="s">
        <v>463</v>
      </c>
      <c r="I1729" s="36" t="s">
        <v>1</v>
      </c>
      <c r="J1729" s="36" t="s">
        <v>464</v>
      </c>
      <c r="K1729" s="36" t="str">
        <f t="shared" ca="1" si="26"/>
        <v>13A9F5F9-5DBF-2632-6C46-9EE05B6C78A5</v>
      </c>
      <c r="L1729" s="37"/>
      <c r="M1729" s="37" t="s">
        <v>115</v>
      </c>
    </row>
    <row r="1730" spans="1:13" ht="15" customHeight="1" x14ac:dyDescent="0.3">
      <c r="A1730" s="3" t="s">
        <v>499</v>
      </c>
      <c r="B1730" s="4" t="s">
        <v>113</v>
      </c>
      <c r="C1730" s="9" t="s">
        <v>114</v>
      </c>
      <c r="D1730" s="4" t="s">
        <v>458</v>
      </c>
      <c r="E1730" s="4" t="s">
        <v>39</v>
      </c>
      <c r="F1730" s="34" t="s">
        <v>306</v>
      </c>
      <c r="G1730" s="35">
        <v>0</v>
      </c>
      <c r="H1730" s="3" t="s">
        <v>463</v>
      </c>
      <c r="I1730" s="36" t="s">
        <v>1</v>
      </c>
      <c r="J1730" s="36" t="s">
        <v>464</v>
      </c>
      <c r="K1730" s="36" t="str">
        <f t="shared" ref="K1730:K1793" ca="1" si="27">_GuidQuasiHexGenerator</f>
        <v>C6BEF89B-E168-8074-3944-0AD74899B0D1</v>
      </c>
      <c r="L1730" s="37"/>
      <c r="M1730" s="37" t="s">
        <v>115</v>
      </c>
    </row>
    <row r="1731" spans="1:13" ht="15" customHeight="1" x14ac:dyDescent="0.3">
      <c r="A1731" s="3" t="s">
        <v>499</v>
      </c>
      <c r="B1731" s="4" t="s">
        <v>113</v>
      </c>
      <c r="C1731" s="9" t="s">
        <v>114</v>
      </c>
      <c r="D1731" s="4" t="s">
        <v>458</v>
      </c>
      <c r="E1731" s="4" t="s">
        <v>39</v>
      </c>
      <c r="F1731" s="34" t="s">
        <v>308</v>
      </c>
      <c r="G1731" s="35">
        <v>0</v>
      </c>
      <c r="H1731" s="3" t="s">
        <v>463</v>
      </c>
      <c r="I1731" s="36" t="s">
        <v>1</v>
      </c>
      <c r="J1731" s="36" t="s">
        <v>464</v>
      </c>
      <c r="K1731" s="36" t="str">
        <f t="shared" ca="1" si="27"/>
        <v>D22CA387-DDC0-71A1-4BFB-0375D2108931</v>
      </c>
      <c r="L1731" s="37"/>
      <c r="M1731" s="37" t="s">
        <v>115</v>
      </c>
    </row>
    <row r="1732" spans="1:13" ht="15" customHeight="1" x14ac:dyDescent="0.3">
      <c r="A1732" s="3" t="s">
        <v>499</v>
      </c>
      <c r="B1732" s="4" t="s">
        <v>113</v>
      </c>
      <c r="C1732" s="9" t="s">
        <v>114</v>
      </c>
      <c r="D1732" s="4" t="s">
        <v>458</v>
      </c>
      <c r="E1732" s="4" t="s">
        <v>39</v>
      </c>
      <c r="F1732" s="34" t="s">
        <v>310</v>
      </c>
      <c r="G1732" s="35">
        <v>0</v>
      </c>
      <c r="H1732" s="3" t="s">
        <v>463</v>
      </c>
      <c r="I1732" s="36" t="s">
        <v>1</v>
      </c>
      <c r="J1732" s="36" t="s">
        <v>464</v>
      </c>
      <c r="K1732" s="36" t="str">
        <f t="shared" ca="1" si="27"/>
        <v>D3E50513-8DC7-EAA9-0329-E55F9FD6510C</v>
      </c>
      <c r="L1732" s="37"/>
      <c r="M1732" s="37" t="s">
        <v>115</v>
      </c>
    </row>
    <row r="1733" spans="1:13" ht="15" customHeight="1" x14ac:dyDescent="0.3">
      <c r="A1733" s="3" t="s">
        <v>499</v>
      </c>
      <c r="B1733" s="4" t="s">
        <v>113</v>
      </c>
      <c r="C1733" s="9" t="s">
        <v>114</v>
      </c>
      <c r="D1733" s="4" t="s">
        <v>458</v>
      </c>
      <c r="E1733" s="4" t="s">
        <v>39</v>
      </c>
      <c r="F1733" s="34" t="s">
        <v>312</v>
      </c>
      <c r="G1733" s="35">
        <v>0</v>
      </c>
      <c r="H1733" s="3" t="s">
        <v>463</v>
      </c>
      <c r="I1733" s="36" t="s">
        <v>1</v>
      </c>
      <c r="J1733" s="36" t="s">
        <v>464</v>
      </c>
      <c r="K1733" s="36" t="str">
        <f t="shared" ca="1" si="27"/>
        <v>1C1012FD-76F2-65E5-B18C-0F4698B904DC</v>
      </c>
      <c r="L1733" s="37"/>
      <c r="M1733" s="37" t="s">
        <v>115</v>
      </c>
    </row>
    <row r="1734" spans="1:13" ht="15" customHeight="1" x14ac:dyDescent="0.3">
      <c r="A1734" s="3" t="s">
        <v>499</v>
      </c>
      <c r="B1734" s="4" t="s">
        <v>113</v>
      </c>
      <c r="C1734" s="9" t="s">
        <v>114</v>
      </c>
      <c r="D1734" s="4" t="s">
        <v>458</v>
      </c>
      <c r="E1734" s="4" t="s">
        <v>39</v>
      </c>
      <c r="F1734" s="34" t="s">
        <v>314</v>
      </c>
      <c r="G1734" s="35">
        <v>0</v>
      </c>
      <c r="H1734" s="3" t="s">
        <v>463</v>
      </c>
      <c r="I1734" s="36" t="s">
        <v>1</v>
      </c>
      <c r="J1734" s="36" t="s">
        <v>464</v>
      </c>
      <c r="K1734" s="36" t="str">
        <f t="shared" ca="1" si="27"/>
        <v>A7BB477A-00A8-265E-B4FB-2FCE81B02719</v>
      </c>
      <c r="L1734" s="37"/>
      <c r="M1734" s="37" t="s">
        <v>115</v>
      </c>
    </row>
    <row r="1735" spans="1:13" ht="15" customHeight="1" x14ac:dyDescent="0.3">
      <c r="A1735" s="3" t="s">
        <v>499</v>
      </c>
      <c r="B1735" s="4" t="s">
        <v>113</v>
      </c>
      <c r="C1735" s="9" t="s">
        <v>114</v>
      </c>
      <c r="D1735" s="4" t="s">
        <v>458</v>
      </c>
      <c r="E1735" s="4" t="s">
        <v>39</v>
      </c>
      <c r="F1735" s="34" t="s">
        <v>316</v>
      </c>
      <c r="G1735" s="35">
        <v>0</v>
      </c>
      <c r="H1735" s="3" t="s">
        <v>463</v>
      </c>
      <c r="I1735" s="36" t="s">
        <v>1</v>
      </c>
      <c r="J1735" s="36" t="s">
        <v>464</v>
      </c>
      <c r="K1735" s="36" t="str">
        <f t="shared" ca="1" si="27"/>
        <v>C37E7E60-458D-2324-5FC6-0189E2551495</v>
      </c>
      <c r="L1735" s="37"/>
      <c r="M1735" s="37" t="s">
        <v>115</v>
      </c>
    </row>
    <row r="1736" spans="1:13" ht="15" customHeight="1" x14ac:dyDescent="0.3">
      <c r="A1736" s="3" t="s">
        <v>499</v>
      </c>
      <c r="B1736" s="4" t="s">
        <v>113</v>
      </c>
      <c r="C1736" s="9" t="s">
        <v>114</v>
      </c>
      <c r="D1736" s="4" t="s">
        <v>458</v>
      </c>
      <c r="E1736" s="4" t="s">
        <v>39</v>
      </c>
      <c r="F1736" s="34" t="s">
        <v>318</v>
      </c>
      <c r="G1736" s="35">
        <v>0</v>
      </c>
      <c r="H1736" s="3" t="s">
        <v>463</v>
      </c>
      <c r="I1736" s="36" t="s">
        <v>1</v>
      </c>
      <c r="J1736" s="36" t="s">
        <v>464</v>
      </c>
      <c r="K1736" s="36" t="str">
        <f t="shared" ca="1" si="27"/>
        <v>DA3F614D-1A5F-4201-FAB8-EB4B20D22BAC</v>
      </c>
      <c r="L1736" s="37"/>
      <c r="M1736" s="37" t="s">
        <v>115</v>
      </c>
    </row>
    <row r="1737" spans="1:13" ht="15" customHeight="1" x14ac:dyDescent="0.3">
      <c r="A1737" s="3" t="s">
        <v>499</v>
      </c>
      <c r="B1737" s="4" t="s">
        <v>113</v>
      </c>
      <c r="C1737" s="9" t="s">
        <v>114</v>
      </c>
      <c r="D1737" s="4" t="s">
        <v>458</v>
      </c>
      <c r="E1737" s="4" t="s">
        <v>39</v>
      </c>
      <c r="F1737" s="34" t="s">
        <v>320</v>
      </c>
      <c r="G1737" s="35">
        <v>0</v>
      </c>
      <c r="H1737" s="3" t="s">
        <v>463</v>
      </c>
      <c r="I1737" s="36" t="s">
        <v>1</v>
      </c>
      <c r="J1737" s="36" t="s">
        <v>464</v>
      </c>
      <c r="K1737" s="36" t="str">
        <f t="shared" ca="1" si="27"/>
        <v>38D82C0C-B85B-D671-6B88-3527FCD15054</v>
      </c>
      <c r="L1737" s="37"/>
      <c r="M1737" s="37" t="s">
        <v>115</v>
      </c>
    </row>
    <row r="1738" spans="1:13" ht="15" customHeight="1" x14ac:dyDescent="0.3">
      <c r="A1738" s="3" t="s">
        <v>499</v>
      </c>
      <c r="B1738" s="4" t="s">
        <v>113</v>
      </c>
      <c r="C1738" s="9" t="s">
        <v>114</v>
      </c>
      <c r="D1738" s="4" t="s">
        <v>458</v>
      </c>
      <c r="E1738" s="4" t="s">
        <v>39</v>
      </c>
      <c r="F1738" s="34" t="s">
        <v>322</v>
      </c>
      <c r="G1738" s="35">
        <v>0</v>
      </c>
      <c r="H1738" s="3" t="s">
        <v>463</v>
      </c>
      <c r="I1738" s="36" t="s">
        <v>1</v>
      </c>
      <c r="J1738" s="36" t="s">
        <v>464</v>
      </c>
      <c r="K1738" s="36" t="str">
        <f t="shared" ca="1" si="27"/>
        <v>F21E9429-DB3C-743F-0BE0-D7B286EA1195</v>
      </c>
      <c r="L1738" s="37"/>
      <c r="M1738" s="37" t="s">
        <v>115</v>
      </c>
    </row>
    <row r="1739" spans="1:13" ht="15" customHeight="1" x14ac:dyDescent="0.3">
      <c r="A1739" s="3" t="s">
        <v>499</v>
      </c>
      <c r="B1739" s="4" t="s">
        <v>113</v>
      </c>
      <c r="C1739" s="9" t="s">
        <v>114</v>
      </c>
      <c r="D1739" s="4" t="s">
        <v>458</v>
      </c>
      <c r="E1739" s="4" t="s">
        <v>39</v>
      </c>
      <c r="F1739" s="34" t="s">
        <v>324</v>
      </c>
      <c r="G1739" s="35">
        <v>0</v>
      </c>
      <c r="H1739" s="3" t="s">
        <v>463</v>
      </c>
      <c r="I1739" s="36" t="s">
        <v>1</v>
      </c>
      <c r="J1739" s="36" t="s">
        <v>464</v>
      </c>
      <c r="K1739" s="36" t="str">
        <f t="shared" ca="1" si="27"/>
        <v>44DBEEEB-53A9-89A7-40CE-4247B1592883</v>
      </c>
      <c r="L1739" s="37"/>
      <c r="M1739" s="37" t="s">
        <v>115</v>
      </c>
    </row>
    <row r="1740" spans="1:13" ht="15" customHeight="1" x14ac:dyDescent="0.3">
      <c r="A1740" s="3" t="s">
        <v>499</v>
      </c>
      <c r="B1740" s="4" t="s">
        <v>113</v>
      </c>
      <c r="C1740" s="9" t="s">
        <v>114</v>
      </c>
      <c r="D1740" s="4" t="s">
        <v>458</v>
      </c>
      <c r="E1740" s="4" t="s">
        <v>39</v>
      </c>
      <c r="F1740" s="34" t="s">
        <v>326</v>
      </c>
      <c r="G1740" s="35">
        <v>0</v>
      </c>
      <c r="H1740" s="3" t="s">
        <v>463</v>
      </c>
      <c r="I1740" s="36" t="s">
        <v>1</v>
      </c>
      <c r="J1740" s="36" t="s">
        <v>464</v>
      </c>
      <c r="K1740" s="36" t="str">
        <f t="shared" ca="1" si="27"/>
        <v>A2E37448-BF09-E878-E4D6-F2BC6BFA874E</v>
      </c>
      <c r="L1740" s="37"/>
      <c r="M1740" s="37" t="s">
        <v>115</v>
      </c>
    </row>
    <row r="1741" spans="1:13" ht="15" customHeight="1" x14ac:dyDescent="0.3">
      <c r="A1741" s="3" t="s">
        <v>499</v>
      </c>
      <c r="B1741" s="4" t="s">
        <v>113</v>
      </c>
      <c r="C1741" s="9" t="s">
        <v>114</v>
      </c>
      <c r="D1741" s="4" t="s">
        <v>458</v>
      </c>
      <c r="E1741" s="4" t="s">
        <v>39</v>
      </c>
      <c r="F1741" s="34" t="s">
        <v>328</v>
      </c>
      <c r="G1741" s="35">
        <v>0</v>
      </c>
      <c r="H1741" s="3" t="s">
        <v>463</v>
      </c>
      <c r="I1741" s="36" t="s">
        <v>1</v>
      </c>
      <c r="J1741" s="36" t="s">
        <v>464</v>
      </c>
      <c r="K1741" s="36" t="str">
        <f t="shared" ca="1" si="27"/>
        <v>1D3C9BA2-A02B-8221-C5DB-5F8F0D99BD3C</v>
      </c>
      <c r="L1741" s="37"/>
      <c r="M1741" s="37" t="s">
        <v>115</v>
      </c>
    </row>
    <row r="1742" spans="1:13" ht="15" customHeight="1" x14ac:dyDescent="0.3">
      <c r="A1742" s="3" t="s">
        <v>499</v>
      </c>
      <c r="B1742" s="4" t="s">
        <v>113</v>
      </c>
      <c r="C1742" s="9" t="s">
        <v>114</v>
      </c>
      <c r="D1742" s="4" t="s">
        <v>458</v>
      </c>
      <c r="E1742" s="4" t="s">
        <v>39</v>
      </c>
      <c r="F1742" s="34" t="s">
        <v>330</v>
      </c>
      <c r="G1742" s="35">
        <v>0</v>
      </c>
      <c r="H1742" s="3" t="s">
        <v>463</v>
      </c>
      <c r="I1742" s="36" t="s">
        <v>1</v>
      </c>
      <c r="J1742" s="36" t="s">
        <v>464</v>
      </c>
      <c r="K1742" s="36" t="str">
        <f t="shared" ca="1" si="27"/>
        <v>3DC458AF-B924-3B0F-654F-EE27B521C9E9</v>
      </c>
      <c r="L1742" s="37"/>
      <c r="M1742" s="37" t="s">
        <v>115</v>
      </c>
    </row>
    <row r="1743" spans="1:13" ht="15" customHeight="1" x14ac:dyDescent="0.3">
      <c r="A1743" s="3" t="s">
        <v>499</v>
      </c>
      <c r="B1743" s="4" t="s">
        <v>113</v>
      </c>
      <c r="C1743" s="9" t="s">
        <v>114</v>
      </c>
      <c r="D1743" s="4" t="s">
        <v>458</v>
      </c>
      <c r="E1743" s="4" t="s">
        <v>39</v>
      </c>
      <c r="F1743" s="34" t="s">
        <v>332</v>
      </c>
      <c r="G1743" s="35">
        <v>0</v>
      </c>
      <c r="H1743" s="3" t="s">
        <v>463</v>
      </c>
      <c r="I1743" s="36" t="s">
        <v>1</v>
      </c>
      <c r="J1743" s="36" t="s">
        <v>464</v>
      </c>
      <c r="K1743" s="36" t="str">
        <f t="shared" ca="1" si="27"/>
        <v>DE7FAA80-937D-76B3-B669-FD0364673C5F</v>
      </c>
      <c r="L1743" s="37"/>
      <c r="M1743" s="37" t="s">
        <v>115</v>
      </c>
    </row>
    <row r="1744" spans="1:13" ht="15" customHeight="1" x14ac:dyDescent="0.3">
      <c r="A1744" s="3" t="s">
        <v>499</v>
      </c>
      <c r="B1744" s="4" t="s">
        <v>113</v>
      </c>
      <c r="C1744" s="9" t="s">
        <v>114</v>
      </c>
      <c r="D1744" s="4" t="s">
        <v>458</v>
      </c>
      <c r="E1744" s="4" t="s">
        <v>39</v>
      </c>
      <c r="F1744" s="34" t="s">
        <v>334</v>
      </c>
      <c r="G1744" s="35">
        <v>0</v>
      </c>
      <c r="H1744" s="3" t="s">
        <v>463</v>
      </c>
      <c r="I1744" s="36" t="s">
        <v>1</v>
      </c>
      <c r="J1744" s="36" t="s">
        <v>464</v>
      </c>
      <c r="K1744" s="36" t="str">
        <f t="shared" ca="1" si="27"/>
        <v>D5A6D8B3-62C6-0627-A9BA-BB130D3A17BF</v>
      </c>
      <c r="L1744" s="37"/>
      <c r="M1744" s="37" t="s">
        <v>115</v>
      </c>
    </row>
    <row r="1745" spans="1:13" ht="15" customHeight="1" x14ac:dyDescent="0.3">
      <c r="A1745" s="3" t="s">
        <v>499</v>
      </c>
      <c r="B1745" s="4" t="s">
        <v>113</v>
      </c>
      <c r="C1745" s="9" t="s">
        <v>114</v>
      </c>
      <c r="D1745" s="4" t="s">
        <v>458</v>
      </c>
      <c r="E1745" s="4" t="s">
        <v>39</v>
      </c>
      <c r="F1745" s="34" t="s">
        <v>336</v>
      </c>
      <c r="G1745" s="35">
        <v>0</v>
      </c>
      <c r="H1745" s="3" t="s">
        <v>463</v>
      </c>
      <c r="I1745" s="36" t="s">
        <v>1</v>
      </c>
      <c r="J1745" s="36" t="s">
        <v>464</v>
      </c>
      <c r="K1745" s="36" t="str">
        <f t="shared" ca="1" si="27"/>
        <v>5CCE42F8-2B94-A0FE-61A4-F20044CF9A37</v>
      </c>
      <c r="L1745" s="37"/>
      <c r="M1745" s="37" t="s">
        <v>115</v>
      </c>
    </row>
    <row r="1746" spans="1:13" ht="15" customHeight="1" x14ac:dyDescent="0.3">
      <c r="A1746" s="3" t="s">
        <v>499</v>
      </c>
      <c r="B1746" s="4" t="s">
        <v>113</v>
      </c>
      <c r="C1746" s="9" t="s">
        <v>114</v>
      </c>
      <c r="D1746" s="4" t="s">
        <v>458</v>
      </c>
      <c r="E1746" s="4" t="s">
        <v>39</v>
      </c>
      <c r="F1746" s="34" t="s">
        <v>338</v>
      </c>
      <c r="G1746" s="35">
        <v>0</v>
      </c>
      <c r="H1746" s="3" t="s">
        <v>463</v>
      </c>
      <c r="I1746" s="36" t="s">
        <v>1</v>
      </c>
      <c r="J1746" s="36" t="s">
        <v>464</v>
      </c>
      <c r="K1746" s="36" t="str">
        <f t="shared" ca="1" si="27"/>
        <v>EC7466E9-FE3B-BCCA-6479-073E1BFC793F</v>
      </c>
      <c r="L1746" s="37"/>
      <c r="M1746" s="37" t="s">
        <v>115</v>
      </c>
    </row>
    <row r="1747" spans="1:13" ht="15" customHeight="1" x14ac:dyDescent="0.3">
      <c r="A1747" s="3" t="s">
        <v>499</v>
      </c>
      <c r="B1747" s="4" t="s">
        <v>113</v>
      </c>
      <c r="C1747" s="9" t="s">
        <v>114</v>
      </c>
      <c r="D1747" s="4" t="s">
        <v>458</v>
      </c>
      <c r="E1747" s="4" t="s">
        <v>39</v>
      </c>
      <c r="F1747" s="34" t="s">
        <v>340</v>
      </c>
      <c r="G1747" s="35">
        <v>0</v>
      </c>
      <c r="H1747" s="3" t="s">
        <v>463</v>
      </c>
      <c r="I1747" s="36" t="s">
        <v>1</v>
      </c>
      <c r="J1747" s="36" t="s">
        <v>464</v>
      </c>
      <c r="K1747" s="36" t="str">
        <f t="shared" ca="1" si="27"/>
        <v>598ECC30-C6FE-7E81-606C-B13AB0207BEC</v>
      </c>
      <c r="L1747" s="37"/>
      <c r="M1747" s="37" t="s">
        <v>115</v>
      </c>
    </row>
    <row r="1748" spans="1:13" ht="15" customHeight="1" x14ac:dyDescent="0.3">
      <c r="A1748" s="3" t="s">
        <v>499</v>
      </c>
      <c r="B1748" s="4" t="s">
        <v>113</v>
      </c>
      <c r="C1748" s="9" t="s">
        <v>114</v>
      </c>
      <c r="D1748" s="4" t="s">
        <v>458</v>
      </c>
      <c r="E1748" s="4" t="s">
        <v>39</v>
      </c>
      <c r="F1748" s="34" t="s">
        <v>342</v>
      </c>
      <c r="G1748" s="35">
        <v>0</v>
      </c>
      <c r="H1748" s="3" t="s">
        <v>463</v>
      </c>
      <c r="I1748" s="36" t="s">
        <v>1</v>
      </c>
      <c r="J1748" s="36" t="s">
        <v>464</v>
      </c>
      <c r="K1748" s="36" t="str">
        <f t="shared" ca="1" si="27"/>
        <v>4BFD5A9A-5472-BFFD-9D97-ED6931AED59F</v>
      </c>
      <c r="L1748" s="37"/>
      <c r="M1748" s="37" t="s">
        <v>115</v>
      </c>
    </row>
    <row r="1749" spans="1:13" ht="15" customHeight="1" x14ac:dyDescent="0.3">
      <c r="A1749" s="3" t="s">
        <v>499</v>
      </c>
      <c r="B1749" s="4" t="s">
        <v>113</v>
      </c>
      <c r="C1749" s="9" t="s">
        <v>114</v>
      </c>
      <c r="D1749" s="4" t="s">
        <v>458</v>
      </c>
      <c r="E1749" s="4" t="s">
        <v>39</v>
      </c>
      <c r="F1749" s="34" t="s">
        <v>344</v>
      </c>
      <c r="G1749" s="35">
        <v>0</v>
      </c>
      <c r="H1749" s="3" t="s">
        <v>463</v>
      </c>
      <c r="I1749" s="36" t="s">
        <v>1</v>
      </c>
      <c r="J1749" s="36" t="s">
        <v>464</v>
      </c>
      <c r="K1749" s="36" t="str">
        <f t="shared" ca="1" si="27"/>
        <v>45559452-FBBC-07CF-7922-2BBEC8E366AE</v>
      </c>
      <c r="L1749" s="37"/>
      <c r="M1749" s="37" t="s">
        <v>115</v>
      </c>
    </row>
    <row r="1750" spans="1:13" ht="15" customHeight="1" x14ac:dyDescent="0.3">
      <c r="A1750" s="3" t="s">
        <v>499</v>
      </c>
      <c r="B1750" s="4" t="s">
        <v>113</v>
      </c>
      <c r="C1750" s="9" t="s">
        <v>114</v>
      </c>
      <c r="D1750" s="4" t="s">
        <v>458</v>
      </c>
      <c r="E1750" s="4" t="s">
        <v>39</v>
      </c>
      <c r="F1750" s="34" t="s">
        <v>346</v>
      </c>
      <c r="G1750" s="35">
        <v>0</v>
      </c>
      <c r="H1750" s="3" t="s">
        <v>463</v>
      </c>
      <c r="I1750" s="36" t="s">
        <v>1</v>
      </c>
      <c r="J1750" s="36" t="s">
        <v>464</v>
      </c>
      <c r="K1750" s="36" t="str">
        <f t="shared" ca="1" si="27"/>
        <v>9BF1C107-728F-53CD-0549-E650B73E370A</v>
      </c>
      <c r="L1750" s="37"/>
      <c r="M1750" s="37" t="s">
        <v>115</v>
      </c>
    </row>
    <row r="1751" spans="1:13" ht="15" customHeight="1" x14ac:dyDescent="0.3">
      <c r="A1751" s="3" t="s">
        <v>499</v>
      </c>
      <c r="B1751" s="4" t="s">
        <v>113</v>
      </c>
      <c r="C1751" s="9" t="s">
        <v>114</v>
      </c>
      <c r="D1751" s="4" t="s">
        <v>458</v>
      </c>
      <c r="E1751" s="4" t="s">
        <v>39</v>
      </c>
      <c r="F1751" s="34" t="s">
        <v>348</v>
      </c>
      <c r="G1751" s="35">
        <v>0</v>
      </c>
      <c r="H1751" s="3" t="s">
        <v>463</v>
      </c>
      <c r="I1751" s="36" t="s">
        <v>1</v>
      </c>
      <c r="J1751" s="36" t="s">
        <v>464</v>
      </c>
      <c r="K1751" s="36" t="str">
        <f t="shared" ca="1" si="27"/>
        <v>F96129CB-4657-48BE-80AD-B2D81C9B18EC</v>
      </c>
      <c r="L1751" s="37"/>
      <c r="M1751" s="37" t="s">
        <v>115</v>
      </c>
    </row>
    <row r="1752" spans="1:13" ht="15" customHeight="1" x14ac:dyDescent="0.3">
      <c r="A1752" s="3" t="s">
        <v>499</v>
      </c>
      <c r="B1752" s="4" t="s">
        <v>113</v>
      </c>
      <c r="C1752" s="9" t="s">
        <v>114</v>
      </c>
      <c r="D1752" s="4" t="s">
        <v>458</v>
      </c>
      <c r="E1752" s="4" t="s">
        <v>39</v>
      </c>
      <c r="F1752" s="34" t="s">
        <v>350</v>
      </c>
      <c r="G1752" s="35">
        <v>0</v>
      </c>
      <c r="H1752" s="3" t="s">
        <v>463</v>
      </c>
      <c r="I1752" s="36" t="s">
        <v>1</v>
      </c>
      <c r="J1752" s="36" t="s">
        <v>464</v>
      </c>
      <c r="K1752" s="36" t="str">
        <f t="shared" ca="1" si="27"/>
        <v>D8F9A95B-074F-FA90-01B1-5EDFE6882AE8</v>
      </c>
      <c r="L1752" s="37"/>
      <c r="M1752" s="37" t="s">
        <v>115</v>
      </c>
    </row>
    <row r="1753" spans="1:13" ht="15" customHeight="1" x14ac:dyDescent="0.3">
      <c r="A1753" s="3" t="s">
        <v>499</v>
      </c>
      <c r="B1753" s="4" t="s">
        <v>113</v>
      </c>
      <c r="C1753" s="9" t="s">
        <v>114</v>
      </c>
      <c r="D1753" s="4" t="s">
        <v>458</v>
      </c>
      <c r="E1753" s="4" t="s">
        <v>39</v>
      </c>
      <c r="F1753" s="34" t="s">
        <v>352</v>
      </c>
      <c r="G1753" s="35">
        <v>0</v>
      </c>
      <c r="H1753" s="3" t="s">
        <v>463</v>
      </c>
      <c r="I1753" s="36" t="s">
        <v>1</v>
      </c>
      <c r="J1753" s="36" t="s">
        <v>464</v>
      </c>
      <c r="K1753" s="36" t="str">
        <f t="shared" ca="1" si="27"/>
        <v>026468C2-9A23-6A23-C0BA-76FAC468775E</v>
      </c>
      <c r="L1753" s="37"/>
      <c r="M1753" s="37" t="s">
        <v>115</v>
      </c>
    </row>
    <row r="1754" spans="1:13" ht="15" customHeight="1" x14ac:dyDescent="0.3">
      <c r="A1754" s="3" t="s">
        <v>499</v>
      </c>
      <c r="B1754" s="4" t="s">
        <v>113</v>
      </c>
      <c r="C1754" s="9" t="s">
        <v>114</v>
      </c>
      <c r="D1754" s="4" t="s">
        <v>458</v>
      </c>
      <c r="E1754" s="4" t="s">
        <v>39</v>
      </c>
      <c r="F1754" s="34" t="s">
        <v>354</v>
      </c>
      <c r="G1754" s="35">
        <v>0</v>
      </c>
      <c r="H1754" s="3" t="s">
        <v>463</v>
      </c>
      <c r="I1754" s="36" t="s">
        <v>1</v>
      </c>
      <c r="J1754" s="36" t="s">
        <v>464</v>
      </c>
      <c r="K1754" s="36" t="str">
        <f t="shared" ca="1" si="27"/>
        <v>A9C48D5C-85FE-0870-1EBD-BCCB0711BDF4</v>
      </c>
      <c r="L1754" s="37"/>
      <c r="M1754" s="37" t="s">
        <v>115</v>
      </c>
    </row>
    <row r="1755" spans="1:13" ht="15" customHeight="1" x14ac:dyDescent="0.3">
      <c r="A1755" s="3" t="s">
        <v>499</v>
      </c>
      <c r="B1755" s="4" t="s">
        <v>113</v>
      </c>
      <c r="C1755" s="9" t="s">
        <v>114</v>
      </c>
      <c r="D1755" s="4" t="s">
        <v>458</v>
      </c>
      <c r="E1755" s="4" t="s">
        <v>39</v>
      </c>
      <c r="F1755" s="34" t="s">
        <v>356</v>
      </c>
      <c r="G1755" s="35">
        <v>0</v>
      </c>
      <c r="H1755" s="3" t="s">
        <v>463</v>
      </c>
      <c r="I1755" s="36" t="s">
        <v>1</v>
      </c>
      <c r="J1755" s="36" t="s">
        <v>464</v>
      </c>
      <c r="K1755" s="36" t="str">
        <f t="shared" ca="1" si="27"/>
        <v>B0DA72EA-4F87-87E0-40FD-8FCE155307B3</v>
      </c>
      <c r="L1755" s="37"/>
      <c r="M1755" s="37" t="s">
        <v>115</v>
      </c>
    </row>
    <row r="1756" spans="1:13" ht="15" customHeight="1" x14ac:dyDescent="0.3">
      <c r="A1756" s="3" t="s">
        <v>499</v>
      </c>
      <c r="B1756" s="4" t="s">
        <v>113</v>
      </c>
      <c r="C1756" s="9" t="s">
        <v>114</v>
      </c>
      <c r="D1756" s="4" t="s">
        <v>458</v>
      </c>
      <c r="E1756" s="4" t="s">
        <v>39</v>
      </c>
      <c r="F1756" s="34" t="s">
        <v>358</v>
      </c>
      <c r="G1756" s="35">
        <v>0</v>
      </c>
      <c r="H1756" s="3" t="s">
        <v>463</v>
      </c>
      <c r="I1756" s="36" t="s">
        <v>1</v>
      </c>
      <c r="J1756" s="36" t="s">
        <v>464</v>
      </c>
      <c r="K1756" s="36" t="str">
        <f t="shared" ca="1" si="27"/>
        <v>C62C4B28-6A87-7B21-A3AA-4E5E10AC55DF</v>
      </c>
      <c r="L1756" s="37"/>
      <c r="M1756" s="37" t="s">
        <v>115</v>
      </c>
    </row>
    <row r="1757" spans="1:13" ht="15" customHeight="1" x14ac:dyDescent="0.3">
      <c r="A1757" s="3" t="s">
        <v>499</v>
      </c>
      <c r="B1757" s="4" t="s">
        <v>113</v>
      </c>
      <c r="C1757" s="9" t="s">
        <v>114</v>
      </c>
      <c r="D1757" s="4" t="s">
        <v>458</v>
      </c>
      <c r="E1757" s="4" t="s">
        <v>39</v>
      </c>
      <c r="F1757" s="34" t="s">
        <v>360</v>
      </c>
      <c r="G1757" s="35">
        <v>0</v>
      </c>
      <c r="H1757" s="3" t="s">
        <v>463</v>
      </c>
      <c r="I1757" s="36" t="s">
        <v>1</v>
      </c>
      <c r="J1757" s="36" t="s">
        <v>464</v>
      </c>
      <c r="K1757" s="36" t="str">
        <f t="shared" ca="1" si="27"/>
        <v>A1E4ACBA-2333-A361-6BDD-27BAAA87C3C9</v>
      </c>
      <c r="L1757" s="37"/>
      <c r="M1757" s="37" t="s">
        <v>115</v>
      </c>
    </row>
    <row r="1758" spans="1:13" ht="15" customHeight="1" x14ac:dyDescent="0.3">
      <c r="A1758" s="3" t="s">
        <v>499</v>
      </c>
      <c r="B1758" s="4" t="s">
        <v>113</v>
      </c>
      <c r="C1758" s="9" t="s">
        <v>114</v>
      </c>
      <c r="D1758" s="4" t="s">
        <v>458</v>
      </c>
      <c r="E1758" s="4" t="s">
        <v>39</v>
      </c>
      <c r="F1758" s="34" t="s">
        <v>362</v>
      </c>
      <c r="G1758" s="35">
        <v>0</v>
      </c>
      <c r="H1758" s="3" t="s">
        <v>463</v>
      </c>
      <c r="I1758" s="36" t="s">
        <v>1</v>
      </c>
      <c r="J1758" s="36" t="s">
        <v>464</v>
      </c>
      <c r="K1758" s="36" t="str">
        <f t="shared" ca="1" si="27"/>
        <v>34C48428-D7E6-E814-DEE7-9ECFE563E533</v>
      </c>
      <c r="L1758" s="37"/>
      <c r="M1758" s="37" t="s">
        <v>115</v>
      </c>
    </row>
    <row r="1759" spans="1:13" ht="15" customHeight="1" x14ac:dyDescent="0.3">
      <c r="A1759" s="3" t="s">
        <v>499</v>
      </c>
      <c r="B1759" s="4" t="s">
        <v>113</v>
      </c>
      <c r="C1759" s="9" t="s">
        <v>114</v>
      </c>
      <c r="D1759" s="4" t="s">
        <v>458</v>
      </c>
      <c r="E1759" s="4" t="s">
        <v>39</v>
      </c>
      <c r="F1759" s="34" t="s">
        <v>364</v>
      </c>
      <c r="G1759" s="35">
        <v>0</v>
      </c>
      <c r="H1759" s="3" t="s">
        <v>463</v>
      </c>
      <c r="I1759" s="36" t="s">
        <v>1</v>
      </c>
      <c r="J1759" s="36" t="s">
        <v>464</v>
      </c>
      <c r="K1759" s="36" t="str">
        <f t="shared" ca="1" si="27"/>
        <v>C15CD58F-77D9-F4F5-2B3A-3E4A97D763DC</v>
      </c>
      <c r="L1759" s="37"/>
      <c r="M1759" s="37" t="s">
        <v>115</v>
      </c>
    </row>
    <row r="1760" spans="1:13" ht="15" customHeight="1" x14ac:dyDescent="0.3">
      <c r="A1760" s="3" t="s">
        <v>499</v>
      </c>
      <c r="B1760" s="4" t="s">
        <v>113</v>
      </c>
      <c r="C1760" s="9" t="s">
        <v>114</v>
      </c>
      <c r="D1760" s="4" t="s">
        <v>458</v>
      </c>
      <c r="E1760" s="4" t="s">
        <v>39</v>
      </c>
      <c r="F1760" s="34" t="s">
        <v>366</v>
      </c>
      <c r="G1760" s="35">
        <v>0</v>
      </c>
      <c r="H1760" s="3" t="s">
        <v>463</v>
      </c>
      <c r="I1760" s="36" t="s">
        <v>1</v>
      </c>
      <c r="J1760" s="36" t="s">
        <v>464</v>
      </c>
      <c r="K1760" s="36" t="str">
        <f t="shared" ca="1" si="27"/>
        <v>9199E80E-54A8-A4E3-4657-8AA28EA5F5FB</v>
      </c>
      <c r="L1760" s="37"/>
      <c r="M1760" s="37" t="s">
        <v>115</v>
      </c>
    </row>
    <row r="1761" spans="1:13" ht="15" customHeight="1" x14ac:dyDescent="0.3">
      <c r="A1761" s="3" t="s">
        <v>499</v>
      </c>
      <c r="B1761" s="4" t="s">
        <v>113</v>
      </c>
      <c r="C1761" s="9" t="s">
        <v>114</v>
      </c>
      <c r="D1761" s="4" t="s">
        <v>458</v>
      </c>
      <c r="E1761" s="4" t="s">
        <v>39</v>
      </c>
      <c r="F1761" s="34" t="s">
        <v>368</v>
      </c>
      <c r="G1761" s="35">
        <v>0</v>
      </c>
      <c r="H1761" s="3" t="s">
        <v>463</v>
      </c>
      <c r="I1761" s="36" t="s">
        <v>1</v>
      </c>
      <c r="J1761" s="36" t="s">
        <v>464</v>
      </c>
      <c r="K1761" s="36" t="str">
        <f t="shared" ca="1" si="27"/>
        <v>435001EC-98FF-F2C6-9D13-FCC77781CA8D</v>
      </c>
      <c r="L1761" s="37"/>
      <c r="M1761" s="37" t="s">
        <v>115</v>
      </c>
    </row>
    <row r="1762" spans="1:13" ht="15" customHeight="1" x14ac:dyDescent="0.3">
      <c r="A1762" s="3" t="s">
        <v>499</v>
      </c>
      <c r="B1762" s="4" t="s">
        <v>113</v>
      </c>
      <c r="C1762" s="9" t="s">
        <v>114</v>
      </c>
      <c r="D1762" s="4" t="s">
        <v>458</v>
      </c>
      <c r="E1762" s="4" t="s">
        <v>39</v>
      </c>
      <c r="F1762" s="34" t="s">
        <v>370</v>
      </c>
      <c r="G1762" s="35">
        <v>0</v>
      </c>
      <c r="H1762" s="3" t="s">
        <v>463</v>
      </c>
      <c r="I1762" s="36" t="s">
        <v>1</v>
      </c>
      <c r="J1762" s="36" t="s">
        <v>464</v>
      </c>
      <c r="K1762" s="36" t="str">
        <f t="shared" ca="1" si="27"/>
        <v>5F2DB332-7498-7373-6FCA-DAFF8541A519</v>
      </c>
      <c r="L1762" s="37"/>
      <c r="M1762" s="37" t="s">
        <v>115</v>
      </c>
    </row>
    <row r="1763" spans="1:13" ht="15" customHeight="1" x14ac:dyDescent="0.3">
      <c r="A1763" s="3" t="s">
        <v>499</v>
      </c>
      <c r="B1763" s="4" t="s">
        <v>113</v>
      </c>
      <c r="C1763" s="9" t="s">
        <v>114</v>
      </c>
      <c r="D1763" s="4" t="s">
        <v>458</v>
      </c>
      <c r="E1763" s="4" t="s">
        <v>39</v>
      </c>
      <c r="F1763" s="34" t="s">
        <v>372</v>
      </c>
      <c r="G1763" s="35">
        <v>0</v>
      </c>
      <c r="H1763" s="3" t="s">
        <v>463</v>
      </c>
      <c r="I1763" s="36" t="s">
        <v>1</v>
      </c>
      <c r="J1763" s="36" t="s">
        <v>464</v>
      </c>
      <c r="K1763" s="36" t="str">
        <f t="shared" ca="1" si="27"/>
        <v>A19D64BC-2BE5-E37F-F1B7-8ED625912D44</v>
      </c>
      <c r="L1763" s="37"/>
      <c r="M1763" s="37" t="s">
        <v>115</v>
      </c>
    </row>
    <row r="1764" spans="1:13" ht="15" customHeight="1" x14ac:dyDescent="0.3">
      <c r="A1764" s="3" t="s">
        <v>499</v>
      </c>
      <c r="B1764" s="4" t="s">
        <v>113</v>
      </c>
      <c r="C1764" s="9" t="s">
        <v>114</v>
      </c>
      <c r="D1764" s="4" t="s">
        <v>458</v>
      </c>
      <c r="E1764" s="4" t="s">
        <v>39</v>
      </c>
      <c r="F1764" s="34" t="s">
        <v>250</v>
      </c>
      <c r="G1764" s="35">
        <v>0</v>
      </c>
      <c r="H1764" s="3" t="s">
        <v>463</v>
      </c>
      <c r="I1764" s="36" t="s">
        <v>1</v>
      </c>
      <c r="J1764" s="36" t="s">
        <v>464</v>
      </c>
      <c r="K1764" s="36" t="str">
        <f t="shared" ca="1" si="27"/>
        <v>A98623B0-961C-4D88-4937-CDB59AABC451</v>
      </c>
      <c r="L1764" s="37"/>
      <c r="M1764" s="37" t="s">
        <v>115</v>
      </c>
    </row>
    <row r="1765" spans="1:13" ht="15" customHeight="1" x14ac:dyDescent="0.3">
      <c r="A1765" s="3" t="s">
        <v>499</v>
      </c>
      <c r="B1765" s="4" t="s">
        <v>113</v>
      </c>
      <c r="C1765" s="9" t="s">
        <v>114</v>
      </c>
      <c r="D1765" s="4" t="s">
        <v>458</v>
      </c>
      <c r="E1765" s="4" t="s">
        <v>39</v>
      </c>
      <c r="F1765" s="34" t="s">
        <v>375</v>
      </c>
      <c r="G1765" s="35">
        <v>0</v>
      </c>
      <c r="H1765" s="3" t="s">
        <v>463</v>
      </c>
      <c r="I1765" s="36" t="s">
        <v>1</v>
      </c>
      <c r="J1765" s="36" t="s">
        <v>464</v>
      </c>
      <c r="K1765" s="36" t="str">
        <f t="shared" ca="1" si="27"/>
        <v>F75B4D85-BEE0-3905-4B54-91F450C9F577</v>
      </c>
      <c r="L1765" s="37"/>
      <c r="M1765" s="37" t="s">
        <v>115</v>
      </c>
    </row>
    <row r="1766" spans="1:13" ht="15" customHeight="1" x14ac:dyDescent="0.3">
      <c r="A1766" s="3" t="s">
        <v>500</v>
      </c>
      <c r="B1766" s="4" t="s">
        <v>113</v>
      </c>
      <c r="C1766" s="9" t="s">
        <v>114</v>
      </c>
      <c r="D1766" s="4" t="s">
        <v>458</v>
      </c>
      <c r="E1766" s="4" t="s">
        <v>39</v>
      </c>
      <c r="F1766" s="34" t="s">
        <v>251</v>
      </c>
      <c r="G1766" s="35">
        <v>0</v>
      </c>
      <c r="H1766" s="3" t="s">
        <v>466</v>
      </c>
      <c r="I1766" s="36" t="s">
        <v>1</v>
      </c>
      <c r="J1766" s="36" t="s">
        <v>467</v>
      </c>
      <c r="K1766" s="36" t="str">
        <f t="shared" ca="1" si="27"/>
        <v>66FEB1F3-1263-B6EF-6F01-78C60DDEBD9D</v>
      </c>
      <c r="L1766" s="37"/>
      <c r="M1766" s="37" t="s">
        <v>115</v>
      </c>
    </row>
    <row r="1767" spans="1:13" ht="15" customHeight="1" x14ac:dyDescent="0.3">
      <c r="A1767" s="3" t="s">
        <v>500</v>
      </c>
      <c r="B1767" s="4" t="s">
        <v>113</v>
      </c>
      <c r="C1767" s="9" t="s">
        <v>114</v>
      </c>
      <c r="D1767" s="4" t="s">
        <v>458</v>
      </c>
      <c r="E1767" s="4" t="s">
        <v>39</v>
      </c>
      <c r="F1767" s="34" t="s">
        <v>254</v>
      </c>
      <c r="G1767" s="35">
        <v>0</v>
      </c>
      <c r="H1767" s="3" t="s">
        <v>466</v>
      </c>
      <c r="I1767" s="36" t="s">
        <v>1</v>
      </c>
      <c r="J1767" s="36" t="s">
        <v>467</v>
      </c>
      <c r="K1767" s="36" t="str">
        <f t="shared" ca="1" si="27"/>
        <v>9FF70D05-9B6A-335A-D8D1-48C1B6D80CB3</v>
      </c>
      <c r="L1767" s="37"/>
      <c r="M1767" s="37" t="s">
        <v>115</v>
      </c>
    </row>
    <row r="1768" spans="1:13" ht="15" customHeight="1" x14ac:dyDescent="0.3">
      <c r="A1768" s="3" t="s">
        <v>500</v>
      </c>
      <c r="B1768" s="4" t="s">
        <v>113</v>
      </c>
      <c r="C1768" s="9" t="s">
        <v>114</v>
      </c>
      <c r="D1768" s="4" t="s">
        <v>458</v>
      </c>
      <c r="E1768" s="4" t="s">
        <v>39</v>
      </c>
      <c r="F1768" s="34" t="s">
        <v>256</v>
      </c>
      <c r="G1768" s="35">
        <v>0</v>
      </c>
      <c r="H1768" s="3" t="s">
        <v>466</v>
      </c>
      <c r="I1768" s="36" t="s">
        <v>1</v>
      </c>
      <c r="J1768" s="36" t="s">
        <v>467</v>
      </c>
      <c r="K1768" s="36" t="str">
        <f t="shared" ca="1" si="27"/>
        <v>FF42E2CA-B076-FCCC-5A88-9F5CE9EEBD0A</v>
      </c>
      <c r="L1768" s="37"/>
      <c r="M1768" s="37" t="s">
        <v>115</v>
      </c>
    </row>
    <row r="1769" spans="1:13" ht="15" customHeight="1" x14ac:dyDescent="0.3">
      <c r="A1769" s="3" t="s">
        <v>500</v>
      </c>
      <c r="B1769" s="4" t="s">
        <v>113</v>
      </c>
      <c r="C1769" s="9" t="s">
        <v>114</v>
      </c>
      <c r="D1769" s="4" t="s">
        <v>458</v>
      </c>
      <c r="E1769" s="4" t="s">
        <v>39</v>
      </c>
      <c r="F1769" s="34" t="s">
        <v>258</v>
      </c>
      <c r="G1769" s="35">
        <v>0</v>
      </c>
      <c r="H1769" s="3" t="s">
        <v>466</v>
      </c>
      <c r="I1769" s="36" t="s">
        <v>1</v>
      </c>
      <c r="J1769" s="36" t="s">
        <v>467</v>
      </c>
      <c r="K1769" s="36" t="str">
        <f t="shared" ca="1" si="27"/>
        <v>62B9EC01-6441-784A-83C2-40425FCFEFC1</v>
      </c>
      <c r="L1769" s="37"/>
      <c r="M1769" s="37" t="s">
        <v>115</v>
      </c>
    </row>
    <row r="1770" spans="1:13" ht="15" customHeight="1" x14ac:dyDescent="0.3">
      <c r="A1770" s="3" t="s">
        <v>500</v>
      </c>
      <c r="B1770" s="4" t="s">
        <v>113</v>
      </c>
      <c r="C1770" s="9" t="s">
        <v>114</v>
      </c>
      <c r="D1770" s="4" t="s">
        <v>458</v>
      </c>
      <c r="E1770" s="4" t="s">
        <v>39</v>
      </c>
      <c r="F1770" s="34" t="s">
        <v>260</v>
      </c>
      <c r="G1770" s="35">
        <v>0</v>
      </c>
      <c r="H1770" s="3" t="s">
        <v>466</v>
      </c>
      <c r="I1770" s="36" t="s">
        <v>1</v>
      </c>
      <c r="J1770" s="36" t="s">
        <v>467</v>
      </c>
      <c r="K1770" s="36" t="str">
        <f t="shared" ca="1" si="27"/>
        <v>54285999-C7F6-63AA-2B6F-A17937764C38</v>
      </c>
      <c r="L1770" s="37"/>
      <c r="M1770" s="37" t="s">
        <v>115</v>
      </c>
    </row>
    <row r="1771" spans="1:13" ht="15" customHeight="1" x14ac:dyDescent="0.3">
      <c r="A1771" s="3" t="s">
        <v>500</v>
      </c>
      <c r="B1771" s="4" t="s">
        <v>113</v>
      </c>
      <c r="C1771" s="9" t="s">
        <v>114</v>
      </c>
      <c r="D1771" s="4" t="s">
        <v>458</v>
      </c>
      <c r="E1771" s="4" t="s">
        <v>39</v>
      </c>
      <c r="F1771" s="34" t="s">
        <v>262</v>
      </c>
      <c r="G1771" s="35">
        <v>0</v>
      </c>
      <c r="H1771" s="3" t="s">
        <v>466</v>
      </c>
      <c r="I1771" s="36" t="s">
        <v>1</v>
      </c>
      <c r="J1771" s="36" t="s">
        <v>467</v>
      </c>
      <c r="K1771" s="36" t="str">
        <f t="shared" ca="1" si="27"/>
        <v>CF1C3CC0-4D57-62D8-7C16-84D33F12F522</v>
      </c>
      <c r="L1771" s="37"/>
      <c r="M1771" s="37" t="s">
        <v>115</v>
      </c>
    </row>
    <row r="1772" spans="1:13" ht="15" customHeight="1" x14ac:dyDescent="0.3">
      <c r="A1772" s="3" t="s">
        <v>500</v>
      </c>
      <c r="B1772" s="4" t="s">
        <v>113</v>
      </c>
      <c r="C1772" s="9" t="s">
        <v>114</v>
      </c>
      <c r="D1772" s="4" t="s">
        <v>458</v>
      </c>
      <c r="E1772" s="4" t="s">
        <v>39</v>
      </c>
      <c r="F1772" s="34" t="s">
        <v>264</v>
      </c>
      <c r="G1772" s="35">
        <v>0</v>
      </c>
      <c r="H1772" s="3" t="s">
        <v>466</v>
      </c>
      <c r="I1772" s="36" t="s">
        <v>1</v>
      </c>
      <c r="J1772" s="36" t="s">
        <v>467</v>
      </c>
      <c r="K1772" s="36" t="str">
        <f t="shared" ca="1" si="27"/>
        <v>3E44B6A2-B6B5-4520-038C-15FF39D96C7F</v>
      </c>
      <c r="L1772" s="37"/>
      <c r="M1772" s="37" t="s">
        <v>115</v>
      </c>
    </row>
    <row r="1773" spans="1:13" ht="15" customHeight="1" x14ac:dyDescent="0.3">
      <c r="A1773" s="3" t="s">
        <v>500</v>
      </c>
      <c r="B1773" s="4" t="s">
        <v>113</v>
      </c>
      <c r="C1773" s="9" t="s">
        <v>114</v>
      </c>
      <c r="D1773" s="4" t="s">
        <v>458</v>
      </c>
      <c r="E1773" s="4" t="s">
        <v>39</v>
      </c>
      <c r="F1773" s="34" t="s">
        <v>266</v>
      </c>
      <c r="G1773" s="35">
        <v>0</v>
      </c>
      <c r="H1773" s="3" t="s">
        <v>466</v>
      </c>
      <c r="I1773" s="36" t="s">
        <v>1</v>
      </c>
      <c r="J1773" s="36" t="s">
        <v>467</v>
      </c>
      <c r="K1773" s="36" t="str">
        <f t="shared" ca="1" si="27"/>
        <v>B4BBEE45-2E77-D911-0620-F75D53185735</v>
      </c>
      <c r="L1773" s="37"/>
      <c r="M1773" s="37" t="s">
        <v>115</v>
      </c>
    </row>
    <row r="1774" spans="1:13" ht="15" customHeight="1" x14ac:dyDescent="0.3">
      <c r="A1774" s="3" t="s">
        <v>500</v>
      </c>
      <c r="B1774" s="4" t="s">
        <v>113</v>
      </c>
      <c r="C1774" s="9" t="s">
        <v>114</v>
      </c>
      <c r="D1774" s="4" t="s">
        <v>458</v>
      </c>
      <c r="E1774" s="4" t="s">
        <v>39</v>
      </c>
      <c r="F1774" s="34" t="s">
        <v>268</v>
      </c>
      <c r="G1774" s="35">
        <v>0</v>
      </c>
      <c r="H1774" s="3" t="s">
        <v>466</v>
      </c>
      <c r="I1774" s="36" t="s">
        <v>1</v>
      </c>
      <c r="J1774" s="36" t="s">
        <v>467</v>
      </c>
      <c r="K1774" s="36" t="str">
        <f t="shared" ca="1" si="27"/>
        <v>D0845769-484A-2262-58B9-34DC784095B1</v>
      </c>
      <c r="L1774" s="37"/>
      <c r="M1774" s="37" t="s">
        <v>115</v>
      </c>
    </row>
    <row r="1775" spans="1:13" ht="15" customHeight="1" x14ac:dyDescent="0.3">
      <c r="A1775" s="3" t="s">
        <v>500</v>
      </c>
      <c r="B1775" s="4" t="s">
        <v>113</v>
      </c>
      <c r="C1775" s="9" t="s">
        <v>114</v>
      </c>
      <c r="D1775" s="4" t="s">
        <v>458</v>
      </c>
      <c r="E1775" s="4" t="s">
        <v>39</v>
      </c>
      <c r="F1775" s="34" t="s">
        <v>270</v>
      </c>
      <c r="G1775" s="35">
        <v>0</v>
      </c>
      <c r="H1775" s="3" t="s">
        <v>466</v>
      </c>
      <c r="I1775" s="36" t="s">
        <v>1</v>
      </c>
      <c r="J1775" s="36" t="s">
        <v>467</v>
      </c>
      <c r="K1775" s="36" t="str">
        <f t="shared" ca="1" si="27"/>
        <v>1B0C7F6E-D844-1F9D-E924-BD2A9F58C642</v>
      </c>
      <c r="L1775" s="37"/>
      <c r="M1775" s="37" t="s">
        <v>115</v>
      </c>
    </row>
    <row r="1776" spans="1:13" ht="15" customHeight="1" x14ac:dyDescent="0.3">
      <c r="A1776" s="3" t="s">
        <v>500</v>
      </c>
      <c r="B1776" s="4" t="s">
        <v>113</v>
      </c>
      <c r="C1776" s="9" t="s">
        <v>114</v>
      </c>
      <c r="D1776" s="4" t="s">
        <v>458</v>
      </c>
      <c r="E1776" s="4" t="s">
        <v>39</v>
      </c>
      <c r="F1776" s="34" t="s">
        <v>272</v>
      </c>
      <c r="G1776" s="35">
        <v>0</v>
      </c>
      <c r="H1776" s="3" t="s">
        <v>466</v>
      </c>
      <c r="I1776" s="36" t="s">
        <v>1</v>
      </c>
      <c r="J1776" s="36" t="s">
        <v>467</v>
      </c>
      <c r="K1776" s="36" t="str">
        <f t="shared" ca="1" si="27"/>
        <v>4F492A16-58CA-7714-BADC-32A205FEAACE</v>
      </c>
      <c r="L1776" s="37"/>
      <c r="M1776" s="37" t="s">
        <v>115</v>
      </c>
    </row>
    <row r="1777" spans="1:13" ht="15" customHeight="1" x14ac:dyDescent="0.3">
      <c r="A1777" s="3" t="s">
        <v>500</v>
      </c>
      <c r="B1777" s="4" t="s">
        <v>113</v>
      </c>
      <c r="C1777" s="9" t="s">
        <v>114</v>
      </c>
      <c r="D1777" s="4" t="s">
        <v>458</v>
      </c>
      <c r="E1777" s="4" t="s">
        <v>39</v>
      </c>
      <c r="F1777" s="34" t="s">
        <v>274</v>
      </c>
      <c r="G1777" s="35">
        <v>0</v>
      </c>
      <c r="H1777" s="3" t="s">
        <v>466</v>
      </c>
      <c r="I1777" s="36" t="s">
        <v>1</v>
      </c>
      <c r="J1777" s="36" t="s">
        <v>467</v>
      </c>
      <c r="K1777" s="36" t="str">
        <f t="shared" ca="1" si="27"/>
        <v>F9FA3E43-792D-42E1-D49D-302EB558F9AE</v>
      </c>
      <c r="L1777" s="37"/>
      <c r="M1777" s="37" t="s">
        <v>115</v>
      </c>
    </row>
    <row r="1778" spans="1:13" ht="15" customHeight="1" x14ac:dyDescent="0.3">
      <c r="A1778" s="3" t="s">
        <v>500</v>
      </c>
      <c r="B1778" s="4" t="s">
        <v>113</v>
      </c>
      <c r="C1778" s="9" t="s">
        <v>114</v>
      </c>
      <c r="D1778" s="4" t="s">
        <v>458</v>
      </c>
      <c r="E1778" s="4" t="s">
        <v>39</v>
      </c>
      <c r="F1778" s="34" t="s">
        <v>276</v>
      </c>
      <c r="G1778" s="35">
        <v>0</v>
      </c>
      <c r="H1778" s="3" t="s">
        <v>466</v>
      </c>
      <c r="I1778" s="36" t="s">
        <v>1</v>
      </c>
      <c r="J1778" s="36" t="s">
        <v>467</v>
      </c>
      <c r="K1778" s="36" t="str">
        <f t="shared" ca="1" si="27"/>
        <v>FE396842-764A-EDE3-FF83-19812B4FBC18</v>
      </c>
      <c r="L1778" s="37"/>
      <c r="M1778" s="37" t="s">
        <v>115</v>
      </c>
    </row>
    <row r="1779" spans="1:13" ht="15" customHeight="1" x14ac:dyDescent="0.3">
      <c r="A1779" s="3" t="s">
        <v>500</v>
      </c>
      <c r="B1779" s="4" t="s">
        <v>113</v>
      </c>
      <c r="C1779" s="9" t="s">
        <v>114</v>
      </c>
      <c r="D1779" s="4" t="s">
        <v>458</v>
      </c>
      <c r="E1779" s="4" t="s">
        <v>39</v>
      </c>
      <c r="F1779" s="34" t="s">
        <v>278</v>
      </c>
      <c r="G1779" s="35">
        <v>0</v>
      </c>
      <c r="H1779" s="3" t="s">
        <v>466</v>
      </c>
      <c r="I1779" s="36" t="s">
        <v>1</v>
      </c>
      <c r="J1779" s="36" t="s">
        <v>467</v>
      </c>
      <c r="K1779" s="36" t="str">
        <f t="shared" ca="1" si="27"/>
        <v>7FD94279-7281-0471-B018-B7DD4F5ED921</v>
      </c>
      <c r="L1779" s="37"/>
      <c r="M1779" s="37" t="s">
        <v>115</v>
      </c>
    </row>
    <row r="1780" spans="1:13" ht="15" customHeight="1" x14ac:dyDescent="0.3">
      <c r="A1780" s="3" t="s">
        <v>500</v>
      </c>
      <c r="B1780" s="4" t="s">
        <v>113</v>
      </c>
      <c r="C1780" s="9" t="s">
        <v>114</v>
      </c>
      <c r="D1780" s="4" t="s">
        <v>458</v>
      </c>
      <c r="E1780" s="4" t="s">
        <v>39</v>
      </c>
      <c r="F1780" s="34" t="s">
        <v>280</v>
      </c>
      <c r="G1780" s="35">
        <v>0</v>
      </c>
      <c r="H1780" s="3" t="s">
        <v>466</v>
      </c>
      <c r="I1780" s="36" t="s">
        <v>1</v>
      </c>
      <c r="J1780" s="36" t="s">
        <v>467</v>
      </c>
      <c r="K1780" s="36" t="str">
        <f t="shared" ca="1" si="27"/>
        <v>B73DBD1C-8896-AD64-648D-7DC2DCABB7DB</v>
      </c>
      <c r="L1780" s="37"/>
      <c r="M1780" s="37" t="s">
        <v>115</v>
      </c>
    </row>
    <row r="1781" spans="1:13" ht="15" customHeight="1" x14ac:dyDescent="0.3">
      <c r="A1781" s="3" t="s">
        <v>500</v>
      </c>
      <c r="B1781" s="4" t="s">
        <v>113</v>
      </c>
      <c r="C1781" s="9" t="s">
        <v>114</v>
      </c>
      <c r="D1781" s="4" t="s">
        <v>458</v>
      </c>
      <c r="E1781" s="4" t="s">
        <v>39</v>
      </c>
      <c r="F1781" s="34" t="s">
        <v>282</v>
      </c>
      <c r="G1781" s="35">
        <v>0</v>
      </c>
      <c r="H1781" s="3" t="s">
        <v>466</v>
      </c>
      <c r="I1781" s="36" t="s">
        <v>1</v>
      </c>
      <c r="J1781" s="36" t="s">
        <v>467</v>
      </c>
      <c r="K1781" s="36" t="str">
        <f t="shared" ca="1" si="27"/>
        <v>E2F4E804-7278-DFA9-F3E4-7CDD541174B3</v>
      </c>
      <c r="L1781" s="37"/>
      <c r="M1781" s="37" t="s">
        <v>115</v>
      </c>
    </row>
    <row r="1782" spans="1:13" ht="15" customHeight="1" x14ac:dyDescent="0.3">
      <c r="A1782" s="3" t="s">
        <v>500</v>
      </c>
      <c r="B1782" s="4" t="s">
        <v>113</v>
      </c>
      <c r="C1782" s="9" t="s">
        <v>114</v>
      </c>
      <c r="D1782" s="4" t="s">
        <v>458</v>
      </c>
      <c r="E1782" s="4" t="s">
        <v>39</v>
      </c>
      <c r="F1782" s="34" t="s">
        <v>284</v>
      </c>
      <c r="G1782" s="35">
        <v>0</v>
      </c>
      <c r="H1782" s="3" t="s">
        <v>466</v>
      </c>
      <c r="I1782" s="36" t="s">
        <v>1</v>
      </c>
      <c r="J1782" s="36" t="s">
        <v>467</v>
      </c>
      <c r="K1782" s="36" t="str">
        <f t="shared" ca="1" si="27"/>
        <v>092BC0C7-5605-01F1-135D-248120473A5F</v>
      </c>
      <c r="L1782" s="37"/>
      <c r="M1782" s="37" t="s">
        <v>115</v>
      </c>
    </row>
    <row r="1783" spans="1:13" ht="15" customHeight="1" x14ac:dyDescent="0.3">
      <c r="A1783" s="3" t="s">
        <v>500</v>
      </c>
      <c r="B1783" s="4" t="s">
        <v>113</v>
      </c>
      <c r="C1783" s="9" t="s">
        <v>114</v>
      </c>
      <c r="D1783" s="4" t="s">
        <v>458</v>
      </c>
      <c r="E1783" s="4" t="s">
        <v>39</v>
      </c>
      <c r="F1783" s="34" t="s">
        <v>286</v>
      </c>
      <c r="G1783" s="35">
        <v>0</v>
      </c>
      <c r="H1783" s="3" t="s">
        <v>466</v>
      </c>
      <c r="I1783" s="36" t="s">
        <v>1</v>
      </c>
      <c r="J1783" s="36" t="s">
        <v>467</v>
      </c>
      <c r="K1783" s="36" t="str">
        <f t="shared" ca="1" si="27"/>
        <v>E80493A4-ACA9-0352-561F-9A678FC61B31</v>
      </c>
      <c r="L1783" s="37"/>
      <c r="M1783" s="37" t="s">
        <v>115</v>
      </c>
    </row>
    <row r="1784" spans="1:13" ht="15" customHeight="1" x14ac:dyDescent="0.3">
      <c r="A1784" s="3" t="s">
        <v>500</v>
      </c>
      <c r="B1784" s="4" t="s">
        <v>113</v>
      </c>
      <c r="C1784" s="9" t="s">
        <v>114</v>
      </c>
      <c r="D1784" s="4" t="s">
        <v>458</v>
      </c>
      <c r="E1784" s="4" t="s">
        <v>39</v>
      </c>
      <c r="F1784" s="34" t="s">
        <v>288</v>
      </c>
      <c r="G1784" s="35">
        <v>0</v>
      </c>
      <c r="H1784" s="3" t="s">
        <v>466</v>
      </c>
      <c r="I1784" s="36" t="s">
        <v>1</v>
      </c>
      <c r="J1784" s="36" t="s">
        <v>467</v>
      </c>
      <c r="K1784" s="36" t="str">
        <f t="shared" ca="1" si="27"/>
        <v>25ACB3B3-4656-08DF-FAE0-181A751FC619</v>
      </c>
      <c r="L1784" s="37"/>
      <c r="M1784" s="37" t="s">
        <v>115</v>
      </c>
    </row>
    <row r="1785" spans="1:13" ht="15" customHeight="1" x14ac:dyDescent="0.3">
      <c r="A1785" s="3" t="s">
        <v>500</v>
      </c>
      <c r="B1785" s="4" t="s">
        <v>113</v>
      </c>
      <c r="C1785" s="9" t="s">
        <v>114</v>
      </c>
      <c r="D1785" s="4" t="s">
        <v>458</v>
      </c>
      <c r="E1785" s="4" t="s">
        <v>39</v>
      </c>
      <c r="F1785" s="34" t="s">
        <v>290</v>
      </c>
      <c r="G1785" s="35">
        <v>0</v>
      </c>
      <c r="H1785" s="3" t="s">
        <v>466</v>
      </c>
      <c r="I1785" s="36" t="s">
        <v>1</v>
      </c>
      <c r="J1785" s="36" t="s">
        <v>467</v>
      </c>
      <c r="K1785" s="36" t="str">
        <f t="shared" ca="1" si="27"/>
        <v>5D340E39-235B-9174-ABE6-000C2C73ADA3</v>
      </c>
      <c r="L1785" s="37"/>
      <c r="M1785" s="37" t="s">
        <v>115</v>
      </c>
    </row>
    <row r="1786" spans="1:13" ht="15" customHeight="1" x14ac:dyDescent="0.3">
      <c r="A1786" s="3" t="s">
        <v>500</v>
      </c>
      <c r="B1786" s="4" t="s">
        <v>113</v>
      </c>
      <c r="C1786" s="9" t="s">
        <v>114</v>
      </c>
      <c r="D1786" s="4" t="s">
        <v>458</v>
      </c>
      <c r="E1786" s="4" t="s">
        <v>39</v>
      </c>
      <c r="F1786" s="34" t="s">
        <v>292</v>
      </c>
      <c r="G1786" s="35">
        <v>0</v>
      </c>
      <c r="H1786" s="3" t="s">
        <v>466</v>
      </c>
      <c r="I1786" s="36" t="s">
        <v>1</v>
      </c>
      <c r="J1786" s="36" t="s">
        <v>467</v>
      </c>
      <c r="K1786" s="36" t="str">
        <f t="shared" ca="1" si="27"/>
        <v>BCBE90E9-0931-1C25-7293-63798B0BD04C</v>
      </c>
      <c r="L1786" s="37"/>
      <c r="M1786" s="37" t="s">
        <v>115</v>
      </c>
    </row>
    <row r="1787" spans="1:13" ht="15" customHeight="1" x14ac:dyDescent="0.3">
      <c r="A1787" s="3" t="s">
        <v>500</v>
      </c>
      <c r="B1787" s="4" t="s">
        <v>113</v>
      </c>
      <c r="C1787" s="9" t="s">
        <v>114</v>
      </c>
      <c r="D1787" s="4" t="s">
        <v>458</v>
      </c>
      <c r="E1787" s="4" t="s">
        <v>39</v>
      </c>
      <c r="F1787" s="34" t="s">
        <v>294</v>
      </c>
      <c r="G1787" s="35">
        <v>0</v>
      </c>
      <c r="H1787" s="3" t="s">
        <v>466</v>
      </c>
      <c r="I1787" s="36" t="s">
        <v>1</v>
      </c>
      <c r="J1787" s="36" t="s">
        <v>467</v>
      </c>
      <c r="K1787" s="36" t="str">
        <f t="shared" ca="1" si="27"/>
        <v>2FDF1A1D-2F15-0AC6-BD7D-52FF1077D2D1</v>
      </c>
      <c r="L1787" s="37"/>
      <c r="M1787" s="37" t="s">
        <v>115</v>
      </c>
    </row>
    <row r="1788" spans="1:13" ht="15" customHeight="1" x14ac:dyDescent="0.3">
      <c r="A1788" s="3" t="s">
        <v>500</v>
      </c>
      <c r="B1788" s="4" t="s">
        <v>113</v>
      </c>
      <c r="C1788" s="9" t="s">
        <v>114</v>
      </c>
      <c r="D1788" s="4" t="s">
        <v>458</v>
      </c>
      <c r="E1788" s="4" t="s">
        <v>39</v>
      </c>
      <c r="F1788" s="34" t="s">
        <v>296</v>
      </c>
      <c r="G1788" s="35">
        <v>0</v>
      </c>
      <c r="H1788" s="3" t="s">
        <v>466</v>
      </c>
      <c r="I1788" s="36" t="s">
        <v>1</v>
      </c>
      <c r="J1788" s="36" t="s">
        <v>467</v>
      </c>
      <c r="K1788" s="36" t="str">
        <f t="shared" ca="1" si="27"/>
        <v>4F9B3744-3E22-801E-DB58-22A8DBF86478</v>
      </c>
      <c r="L1788" s="37"/>
      <c r="M1788" s="37" t="s">
        <v>115</v>
      </c>
    </row>
    <row r="1789" spans="1:13" ht="15" customHeight="1" x14ac:dyDescent="0.3">
      <c r="A1789" s="3" t="s">
        <v>500</v>
      </c>
      <c r="B1789" s="4" t="s">
        <v>113</v>
      </c>
      <c r="C1789" s="9" t="s">
        <v>114</v>
      </c>
      <c r="D1789" s="4" t="s">
        <v>458</v>
      </c>
      <c r="E1789" s="4" t="s">
        <v>39</v>
      </c>
      <c r="F1789" s="34" t="s">
        <v>298</v>
      </c>
      <c r="G1789" s="35">
        <v>0</v>
      </c>
      <c r="H1789" s="3" t="s">
        <v>466</v>
      </c>
      <c r="I1789" s="36" t="s">
        <v>1</v>
      </c>
      <c r="J1789" s="36" t="s">
        <v>467</v>
      </c>
      <c r="K1789" s="36" t="str">
        <f t="shared" ca="1" si="27"/>
        <v>C62059F1-DAB6-41D2-206D-61ED9B4909D7</v>
      </c>
      <c r="L1789" s="37"/>
      <c r="M1789" s="37" t="s">
        <v>115</v>
      </c>
    </row>
    <row r="1790" spans="1:13" ht="15" customHeight="1" x14ac:dyDescent="0.3">
      <c r="A1790" s="3" t="s">
        <v>500</v>
      </c>
      <c r="B1790" s="4" t="s">
        <v>113</v>
      </c>
      <c r="C1790" s="9" t="s">
        <v>114</v>
      </c>
      <c r="D1790" s="4" t="s">
        <v>458</v>
      </c>
      <c r="E1790" s="4" t="s">
        <v>39</v>
      </c>
      <c r="F1790" s="34" t="s">
        <v>300</v>
      </c>
      <c r="G1790" s="35">
        <v>0</v>
      </c>
      <c r="H1790" s="3" t="s">
        <v>466</v>
      </c>
      <c r="I1790" s="36" t="s">
        <v>1</v>
      </c>
      <c r="J1790" s="36" t="s">
        <v>467</v>
      </c>
      <c r="K1790" s="36" t="str">
        <f t="shared" ca="1" si="27"/>
        <v>9DCE5616-93F6-6D0A-4974-5B550216D499</v>
      </c>
      <c r="L1790" s="37"/>
      <c r="M1790" s="37" t="s">
        <v>115</v>
      </c>
    </row>
    <row r="1791" spans="1:13" ht="15" customHeight="1" x14ac:dyDescent="0.3">
      <c r="A1791" s="3" t="s">
        <v>500</v>
      </c>
      <c r="B1791" s="4" t="s">
        <v>113</v>
      </c>
      <c r="C1791" s="9" t="s">
        <v>114</v>
      </c>
      <c r="D1791" s="4" t="s">
        <v>458</v>
      </c>
      <c r="E1791" s="4" t="s">
        <v>39</v>
      </c>
      <c r="F1791" s="34" t="s">
        <v>302</v>
      </c>
      <c r="G1791" s="35">
        <v>0</v>
      </c>
      <c r="H1791" s="3" t="s">
        <v>466</v>
      </c>
      <c r="I1791" s="36" t="s">
        <v>1</v>
      </c>
      <c r="J1791" s="36" t="s">
        <v>467</v>
      </c>
      <c r="K1791" s="36" t="str">
        <f t="shared" ca="1" si="27"/>
        <v>FEC85732-6491-AEAC-F7B3-DF9DB52943A0</v>
      </c>
      <c r="L1791" s="37"/>
      <c r="M1791" s="37" t="s">
        <v>115</v>
      </c>
    </row>
    <row r="1792" spans="1:13" ht="15" customHeight="1" x14ac:dyDescent="0.3">
      <c r="A1792" s="3" t="s">
        <v>500</v>
      </c>
      <c r="B1792" s="4" t="s">
        <v>113</v>
      </c>
      <c r="C1792" s="9" t="s">
        <v>114</v>
      </c>
      <c r="D1792" s="4" t="s">
        <v>458</v>
      </c>
      <c r="E1792" s="4" t="s">
        <v>39</v>
      </c>
      <c r="F1792" s="34" t="s">
        <v>304</v>
      </c>
      <c r="G1792" s="35">
        <v>0</v>
      </c>
      <c r="H1792" s="3" t="s">
        <v>466</v>
      </c>
      <c r="I1792" s="36" t="s">
        <v>1</v>
      </c>
      <c r="J1792" s="36" t="s">
        <v>467</v>
      </c>
      <c r="K1792" s="36" t="str">
        <f t="shared" ca="1" si="27"/>
        <v>D98C054A-932C-EF63-87D3-994EDFE8BD95</v>
      </c>
      <c r="L1792" s="37"/>
      <c r="M1792" s="37" t="s">
        <v>115</v>
      </c>
    </row>
    <row r="1793" spans="1:13" ht="15" customHeight="1" x14ac:dyDescent="0.3">
      <c r="A1793" s="3" t="s">
        <v>500</v>
      </c>
      <c r="B1793" s="4" t="s">
        <v>113</v>
      </c>
      <c r="C1793" s="9" t="s">
        <v>114</v>
      </c>
      <c r="D1793" s="4" t="s">
        <v>458</v>
      </c>
      <c r="E1793" s="4" t="s">
        <v>39</v>
      </c>
      <c r="F1793" s="34" t="s">
        <v>306</v>
      </c>
      <c r="G1793" s="35">
        <v>0</v>
      </c>
      <c r="H1793" s="3" t="s">
        <v>466</v>
      </c>
      <c r="I1793" s="36" t="s">
        <v>1</v>
      </c>
      <c r="J1793" s="36" t="s">
        <v>467</v>
      </c>
      <c r="K1793" s="36" t="str">
        <f t="shared" ca="1" si="27"/>
        <v>2ACE1BA6-6E09-8A69-422B-818A9DB41681</v>
      </c>
      <c r="L1793" s="37"/>
      <c r="M1793" s="37" t="s">
        <v>115</v>
      </c>
    </row>
    <row r="1794" spans="1:13" ht="15" customHeight="1" x14ac:dyDescent="0.3">
      <c r="A1794" s="3" t="s">
        <v>500</v>
      </c>
      <c r="B1794" s="4" t="s">
        <v>113</v>
      </c>
      <c r="C1794" s="9" t="s">
        <v>114</v>
      </c>
      <c r="D1794" s="4" t="s">
        <v>458</v>
      </c>
      <c r="E1794" s="4" t="s">
        <v>39</v>
      </c>
      <c r="F1794" s="34" t="s">
        <v>308</v>
      </c>
      <c r="G1794" s="35">
        <v>0</v>
      </c>
      <c r="H1794" s="3" t="s">
        <v>466</v>
      </c>
      <c r="I1794" s="36" t="s">
        <v>1</v>
      </c>
      <c r="J1794" s="36" t="s">
        <v>467</v>
      </c>
      <c r="K1794" s="36" t="str">
        <f t="shared" ref="K1794:K1857" ca="1" si="28">_GuidQuasiHexGenerator</f>
        <v>50A2F293-5946-A6BB-0452-FF692CA8D05B</v>
      </c>
      <c r="L1794" s="37"/>
      <c r="M1794" s="37" t="s">
        <v>115</v>
      </c>
    </row>
    <row r="1795" spans="1:13" ht="15" customHeight="1" x14ac:dyDescent="0.3">
      <c r="A1795" s="3" t="s">
        <v>500</v>
      </c>
      <c r="B1795" s="4" t="s">
        <v>113</v>
      </c>
      <c r="C1795" s="9" t="s">
        <v>114</v>
      </c>
      <c r="D1795" s="4" t="s">
        <v>458</v>
      </c>
      <c r="E1795" s="4" t="s">
        <v>39</v>
      </c>
      <c r="F1795" s="34" t="s">
        <v>310</v>
      </c>
      <c r="G1795" s="35">
        <v>0</v>
      </c>
      <c r="H1795" s="3" t="s">
        <v>466</v>
      </c>
      <c r="I1795" s="36" t="s">
        <v>1</v>
      </c>
      <c r="J1795" s="36" t="s">
        <v>467</v>
      </c>
      <c r="K1795" s="36" t="str">
        <f t="shared" ca="1" si="28"/>
        <v>945F1DD5-2A23-71A5-7F49-DF9250E70D07</v>
      </c>
      <c r="L1795" s="37"/>
      <c r="M1795" s="37" t="s">
        <v>115</v>
      </c>
    </row>
    <row r="1796" spans="1:13" ht="15" customHeight="1" x14ac:dyDescent="0.3">
      <c r="A1796" s="3" t="s">
        <v>500</v>
      </c>
      <c r="B1796" s="4" t="s">
        <v>113</v>
      </c>
      <c r="C1796" s="9" t="s">
        <v>114</v>
      </c>
      <c r="D1796" s="4" t="s">
        <v>458</v>
      </c>
      <c r="E1796" s="4" t="s">
        <v>39</v>
      </c>
      <c r="F1796" s="34" t="s">
        <v>312</v>
      </c>
      <c r="G1796" s="35">
        <v>0</v>
      </c>
      <c r="H1796" s="3" t="s">
        <v>466</v>
      </c>
      <c r="I1796" s="36" t="s">
        <v>1</v>
      </c>
      <c r="J1796" s="36" t="s">
        <v>467</v>
      </c>
      <c r="K1796" s="36" t="str">
        <f t="shared" ca="1" si="28"/>
        <v>C3320D35-E6F1-E795-84AB-258A2A57AE59</v>
      </c>
      <c r="L1796" s="37"/>
      <c r="M1796" s="37" t="s">
        <v>115</v>
      </c>
    </row>
    <row r="1797" spans="1:13" ht="15" customHeight="1" x14ac:dyDescent="0.3">
      <c r="A1797" s="3" t="s">
        <v>500</v>
      </c>
      <c r="B1797" s="4" t="s">
        <v>113</v>
      </c>
      <c r="C1797" s="9" t="s">
        <v>114</v>
      </c>
      <c r="D1797" s="4" t="s">
        <v>458</v>
      </c>
      <c r="E1797" s="4" t="s">
        <v>39</v>
      </c>
      <c r="F1797" s="34" t="s">
        <v>314</v>
      </c>
      <c r="G1797" s="35">
        <v>0</v>
      </c>
      <c r="H1797" s="3" t="s">
        <v>466</v>
      </c>
      <c r="I1797" s="36" t="s">
        <v>1</v>
      </c>
      <c r="J1797" s="36" t="s">
        <v>467</v>
      </c>
      <c r="K1797" s="36" t="str">
        <f t="shared" ca="1" si="28"/>
        <v>2BD1076B-808C-D8BA-D004-7DA21DE3DA38</v>
      </c>
      <c r="L1797" s="37"/>
      <c r="M1797" s="37" t="s">
        <v>115</v>
      </c>
    </row>
    <row r="1798" spans="1:13" ht="15" customHeight="1" x14ac:dyDescent="0.3">
      <c r="A1798" s="3" t="s">
        <v>500</v>
      </c>
      <c r="B1798" s="4" t="s">
        <v>113</v>
      </c>
      <c r="C1798" s="9" t="s">
        <v>114</v>
      </c>
      <c r="D1798" s="4" t="s">
        <v>458</v>
      </c>
      <c r="E1798" s="4" t="s">
        <v>39</v>
      </c>
      <c r="F1798" s="34" t="s">
        <v>316</v>
      </c>
      <c r="G1798" s="35">
        <v>0</v>
      </c>
      <c r="H1798" s="3" t="s">
        <v>466</v>
      </c>
      <c r="I1798" s="36" t="s">
        <v>1</v>
      </c>
      <c r="J1798" s="36" t="s">
        <v>467</v>
      </c>
      <c r="K1798" s="36" t="str">
        <f t="shared" ca="1" si="28"/>
        <v>D7D18F56-5611-F225-BD95-51902CA2B097</v>
      </c>
      <c r="L1798" s="37"/>
      <c r="M1798" s="37" t="s">
        <v>115</v>
      </c>
    </row>
    <row r="1799" spans="1:13" ht="15" customHeight="1" x14ac:dyDescent="0.3">
      <c r="A1799" s="3" t="s">
        <v>500</v>
      </c>
      <c r="B1799" s="4" t="s">
        <v>113</v>
      </c>
      <c r="C1799" s="9" t="s">
        <v>114</v>
      </c>
      <c r="D1799" s="4" t="s">
        <v>458</v>
      </c>
      <c r="E1799" s="4" t="s">
        <v>39</v>
      </c>
      <c r="F1799" s="34" t="s">
        <v>318</v>
      </c>
      <c r="G1799" s="35">
        <v>0</v>
      </c>
      <c r="H1799" s="3" t="s">
        <v>466</v>
      </c>
      <c r="I1799" s="36" t="s">
        <v>1</v>
      </c>
      <c r="J1799" s="36" t="s">
        <v>467</v>
      </c>
      <c r="K1799" s="36" t="str">
        <f t="shared" ca="1" si="28"/>
        <v>5299A3CB-63E8-15EE-0E5D-801ADC64F16A</v>
      </c>
      <c r="L1799" s="37"/>
      <c r="M1799" s="37" t="s">
        <v>115</v>
      </c>
    </row>
    <row r="1800" spans="1:13" ht="15" customHeight="1" x14ac:dyDescent="0.3">
      <c r="A1800" s="3" t="s">
        <v>500</v>
      </c>
      <c r="B1800" s="4" t="s">
        <v>113</v>
      </c>
      <c r="C1800" s="9" t="s">
        <v>114</v>
      </c>
      <c r="D1800" s="4" t="s">
        <v>458</v>
      </c>
      <c r="E1800" s="4" t="s">
        <v>39</v>
      </c>
      <c r="F1800" s="34" t="s">
        <v>320</v>
      </c>
      <c r="G1800" s="35">
        <v>0</v>
      </c>
      <c r="H1800" s="3" t="s">
        <v>466</v>
      </c>
      <c r="I1800" s="36" t="s">
        <v>1</v>
      </c>
      <c r="J1800" s="36" t="s">
        <v>467</v>
      </c>
      <c r="K1800" s="36" t="str">
        <f t="shared" ca="1" si="28"/>
        <v>7EB4B4AA-0189-94D8-B533-02CF116192BC</v>
      </c>
      <c r="L1800" s="37"/>
      <c r="M1800" s="37" t="s">
        <v>115</v>
      </c>
    </row>
    <row r="1801" spans="1:13" ht="15" customHeight="1" x14ac:dyDescent="0.3">
      <c r="A1801" s="3" t="s">
        <v>500</v>
      </c>
      <c r="B1801" s="4" t="s">
        <v>113</v>
      </c>
      <c r="C1801" s="9" t="s">
        <v>114</v>
      </c>
      <c r="D1801" s="4" t="s">
        <v>458</v>
      </c>
      <c r="E1801" s="4" t="s">
        <v>39</v>
      </c>
      <c r="F1801" s="34" t="s">
        <v>322</v>
      </c>
      <c r="G1801" s="35">
        <v>0</v>
      </c>
      <c r="H1801" s="3" t="s">
        <v>466</v>
      </c>
      <c r="I1801" s="36" t="s">
        <v>1</v>
      </c>
      <c r="J1801" s="36" t="s">
        <v>467</v>
      </c>
      <c r="K1801" s="36" t="str">
        <f t="shared" ca="1" si="28"/>
        <v>7E56C336-EA15-66CE-DF81-807D08A4B0EE</v>
      </c>
      <c r="L1801" s="37"/>
      <c r="M1801" s="37" t="s">
        <v>115</v>
      </c>
    </row>
    <row r="1802" spans="1:13" ht="15" customHeight="1" x14ac:dyDescent="0.3">
      <c r="A1802" s="3" t="s">
        <v>500</v>
      </c>
      <c r="B1802" s="4" t="s">
        <v>113</v>
      </c>
      <c r="C1802" s="9" t="s">
        <v>114</v>
      </c>
      <c r="D1802" s="4" t="s">
        <v>458</v>
      </c>
      <c r="E1802" s="4" t="s">
        <v>39</v>
      </c>
      <c r="F1802" s="34" t="s">
        <v>324</v>
      </c>
      <c r="G1802" s="35">
        <v>0</v>
      </c>
      <c r="H1802" s="3" t="s">
        <v>466</v>
      </c>
      <c r="I1802" s="36" t="s">
        <v>1</v>
      </c>
      <c r="J1802" s="36" t="s">
        <v>467</v>
      </c>
      <c r="K1802" s="36" t="str">
        <f t="shared" ca="1" si="28"/>
        <v>6B73FC8F-FD2B-F2BE-430C-588A3E30B5BE</v>
      </c>
      <c r="L1802" s="37"/>
      <c r="M1802" s="37" t="s">
        <v>115</v>
      </c>
    </row>
    <row r="1803" spans="1:13" ht="15" customHeight="1" x14ac:dyDescent="0.3">
      <c r="A1803" s="3" t="s">
        <v>500</v>
      </c>
      <c r="B1803" s="4" t="s">
        <v>113</v>
      </c>
      <c r="C1803" s="9" t="s">
        <v>114</v>
      </c>
      <c r="D1803" s="4" t="s">
        <v>458</v>
      </c>
      <c r="E1803" s="4" t="s">
        <v>39</v>
      </c>
      <c r="F1803" s="34" t="s">
        <v>326</v>
      </c>
      <c r="G1803" s="35">
        <v>0</v>
      </c>
      <c r="H1803" s="3" t="s">
        <v>466</v>
      </c>
      <c r="I1803" s="36" t="s">
        <v>1</v>
      </c>
      <c r="J1803" s="36" t="s">
        <v>467</v>
      </c>
      <c r="K1803" s="36" t="str">
        <f t="shared" ca="1" si="28"/>
        <v>F8B5AE9C-2361-7FCF-3AD6-20C52E82923D</v>
      </c>
      <c r="L1803" s="37"/>
      <c r="M1803" s="37" t="s">
        <v>115</v>
      </c>
    </row>
    <row r="1804" spans="1:13" ht="15" customHeight="1" x14ac:dyDescent="0.3">
      <c r="A1804" s="3" t="s">
        <v>500</v>
      </c>
      <c r="B1804" s="4" t="s">
        <v>113</v>
      </c>
      <c r="C1804" s="9" t="s">
        <v>114</v>
      </c>
      <c r="D1804" s="4" t="s">
        <v>458</v>
      </c>
      <c r="E1804" s="4" t="s">
        <v>39</v>
      </c>
      <c r="F1804" s="34" t="s">
        <v>328</v>
      </c>
      <c r="G1804" s="35">
        <v>0</v>
      </c>
      <c r="H1804" s="3" t="s">
        <v>466</v>
      </c>
      <c r="I1804" s="36" t="s">
        <v>1</v>
      </c>
      <c r="J1804" s="36" t="s">
        <v>467</v>
      </c>
      <c r="K1804" s="36" t="str">
        <f t="shared" ca="1" si="28"/>
        <v>7AB0479A-2877-FEDF-88B8-4B6183823929</v>
      </c>
      <c r="L1804" s="37"/>
      <c r="M1804" s="37" t="s">
        <v>115</v>
      </c>
    </row>
    <row r="1805" spans="1:13" ht="15" customHeight="1" x14ac:dyDescent="0.3">
      <c r="A1805" s="3" t="s">
        <v>500</v>
      </c>
      <c r="B1805" s="4" t="s">
        <v>113</v>
      </c>
      <c r="C1805" s="9" t="s">
        <v>114</v>
      </c>
      <c r="D1805" s="4" t="s">
        <v>458</v>
      </c>
      <c r="E1805" s="4" t="s">
        <v>39</v>
      </c>
      <c r="F1805" s="34" t="s">
        <v>330</v>
      </c>
      <c r="G1805" s="35">
        <v>0</v>
      </c>
      <c r="H1805" s="3" t="s">
        <v>466</v>
      </c>
      <c r="I1805" s="36" t="s">
        <v>1</v>
      </c>
      <c r="J1805" s="36" t="s">
        <v>467</v>
      </c>
      <c r="K1805" s="36" t="str">
        <f t="shared" ca="1" si="28"/>
        <v>A3910F65-4E1A-7994-1219-360C6AA7866E</v>
      </c>
      <c r="L1805" s="37"/>
      <c r="M1805" s="37" t="s">
        <v>115</v>
      </c>
    </row>
    <row r="1806" spans="1:13" ht="15" customHeight="1" x14ac:dyDescent="0.3">
      <c r="A1806" s="3" t="s">
        <v>500</v>
      </c>
      <c r="B1806" s="4" t="s">
        <v>113</v>
      </c>
      <c r="C1806" s="9" t="s">
        <v>114</v>
      </c>
      <c r="D1806" s="4" t="s">
        <v>458</v>
      </c>
      <c r="E1806" s="4" t="s">
        <v>39</v>
      </c>
      <c r="F1806" s="34" t="s">
        <v>332</v>
      </c>
      <c r="G1806" s="35">
        <v>0</v>
      </c>
      <c r="H1806" s="3" t="s">
        <v>466</v>
      </c>
      <c r="I1806" s="36" t="s">
        <v>1</v>
      </c>
      <c r="J1806" s="36" t="s">
        <v>467</v>
      </c>
      <c r="K1806" s="36" t="str">
        <f t="shared" ca="1" si="28"/>
        <v>5AE852CF-FE87-795A-E5F7-2FA1D8495975</v>
      </c>
      <c r="L1806" s="37"/>
      <c r="M1806" s="37" t="s">
        <v>115</v>
      </c>
    </row>
    <row r="1807" spans="1:13" ht="15" customHeight="1" x14ac:dyDescent="0.3">
      <c r="A1807" s="3" t="s">
        <v>500</v>
      </c>
      <c r="B1807" s="4" t="s">
        <v>113</v>
      </c>
      <c r="C1807" s="9" t="s">
        <v>114</v>
      </c>
      <c r="D1807" s="4" t="s">
        <v>458</v>
      </c>
      <c r="E1807" s="4" t="s">
        <v>39</v>
      </c>
      <c r="F1807" s="34" t="s">
        <v>334</v>
      </c>
      <c r="G1807" s="35">
        <v>0</v>
      </c>
      <c r="H1807" s="3" t="s">
        <v>466</v>
      </c>
      <c r="I1807" s="36" t="s">
        <v>1</v>
      </c>
      <c r="J1807" s="36" t="s">
        <v>467</v>
      </c>
      <c r="K1807" s="36" t="str">
        <f t="shared" ca="1" si="28"/>
        <v>2ADAE2D8-1A08-3070-BF42-66C7D503DA7C</v>
      </c>
      <c r="L1807" s="37"/>
      <c r="M1807" s="37" t="s">
        <v>115</v>
      </c>
    </row>
    <row r="1808" spans="1:13" ht="15" customHeight="1" x14ac:dyDescent="0.3">
      <c r="A1808" s="3" t="s">
        <v>500</v>
      </c>
      <c r="B1808" s="4" t="s">
        <v>113</v>
      </c>
      <c r="C1808" s="9" t="s">
        <v>114</v>
      </c>
      <c r="D1808" s="4" t="s">
        <v>458</v>
      </c>
      <c r="E1808" s="4" t="s">
        <v>39</v>
      </c>
      <c r="F1808" s="34" t="s">
        <v>336</v>
      </c>
      <c r="G1808" s="35">
        <v>0</v>
      </c>
      <c r="H1808" s="3" t="s">
        <v>466</v>
      </c>
      <c r="I1808" s="36" t="s">
        <v>1</v>
      </c>
      <c r="J1808" s="36" t="s">
        <v>467</v>
      </c>
      <c r="K1808" s="36" t="str">
        <f t="shared" ca="1" si="28"/>
        <v>49711A85-316A-6E90-257E-09E9B1F8586E</v>
      </c>
      <c r="L1808" s="37"/>
      <c r="M1808" s="37" t="s">
        <v>115</v>
      </c>
    </row>
    <row r="1809" spans="1:13" ht="15" customHeight="1" x14ac:dyDescent="0.3">
      <c r="A1809" s="3" t="s">
        <v>500</v>
      </c>
      <c r="B1809" s="4" t="s">
        <v>113</v>
      </c>
      <c r="C1809" s="9" t="s">
        <v>114</v>
      </c>
      <c r="D1809" s="4" t="s">
        <v>458</v>
      </c>
      <c r="E1809" s="4" t="s">
        <v>39</v>
      </c>
      <c r="F1809" s="34" t="s">
        <v>338</v>
      </c>
      <c r="G1809" s="35">
        <v>0</v>
      </c>
      <c r="H1809" s="3" t="s">
        <v>466</v>
      </c>
      <c r="I1809" s="36" t="s">
        <v>1</v>
      </c>
      <c r="J1809" s="36" t="s">
        <v>467</v>
      </c>
      <c r="K1809" s="36" t="str">
        <f t="shared" ca="1" si="28"/>
        <v>9E3B0F85-8E5B-73DD-CCD5-E00B106A9DA7</v>
      </c>
      <c r="L1809" s="37"/>
      <c r="M1809" s="37" t="s">
        <v>115</v>
      </c>
    </row>
    <row r="1810" spans="1:13" ht="15" customHeight="1" x14ac:dyDescent="0.3">
      <c r="A1810" s="3" t="s">
        <v>500</v>
      </c>
      <c r="B1810" s="4" t="s">
        <v>113</v>
      </c>
      <c r="C1810" s="9" t="s">
        <v>114</v>
      </c>
      <c r="D1810" s="4" t="s">
        <v>458</v>
      </c>
      <c r="E1810" s="4" t="s">
        <v>39</v>
      </c>
      <c r="F1810" s="34" t="s">
        <v>340</v>
      </c>
      <c r="G1810" s="35">
        <v>0</v>
      </c>
      <c r="H1810" s="3" t="s">
        <v>466</v>
      </c>
      <c r="I1810" s="36" t="s">
        <v>1</v>
      </c>
      <c r="J1810" s="36" t="s">
        <v>467</v>
      </c>
      <c r="K1810" s="36" t="str">
        <f t="shared" ca="1" si="28"/>
        <v>3115A84C-D4B8-D027-107F-79DE55E65376</v>
      </c>
      <c r="L1810" s="37"/>
      <c r="M1810" s="37" t="s">
        <v>115</v>
      </c>
    </row>
    <row r="1811" spans="1:13" ht="15" customHeight="1" x14ac:dyDescent="0.3">
      <c r="A1811" s="3" t="s">
        <v>500</v>
      </c>
      <c r="B1811" s="4" t="s">
        <v>113</v>
      </c>
      <c r="C1811" s="9" t="s">
        <v>114</v>
      </c>
      <c r="D1811" s="4" t="s">
        <v>458</v>
      </c>
      <c r="E1811" s="4" t="s">
        <v>39</v>
      </c>
      <c r="F1811" s="34" t="s">
        <v>342</v>
      </c>
      <c r="G1811" s="35">
        <v>0</v>
      </c>
      <c r="H1811" s="3" t="s">
        <v>466</v>
      </c>
      <c r="I1811" s="36" t="s">
        <v>1</v>
      </c>
      <c r="J1811" s="36" t="s">
        <v>467</v>
      </c>
      <c r="K1811" s="36" t="str">
        <f t="shared" ca="1" si="28"/>
        <v>F425E86F-73AB-7EB0-B4B0-2FF0F1564AC5</v>
      </c>
      <c r="L1811" s="37"/>
      <c r="M1811" s="37" t="s">
        <v>115</v>
      </c>
    </row>
    <row r="1812" spans="1:13" ht="15" customHeight="1" x14ac:dyDescent="0.3">
      <c r="A1812" s="3" t="s">
        <v>500</v>
      </c>
      <c r="B1812" s="4" t="s">
        <v>113</v>
      </c>
      <c r="C1812" s="9" t="s">
        <v>114</v>
      </c>
      <c r="D1812" s="4" t="s">
        <v>458</v>
      </c>
      <c r="E1812" s="4" t="s">
        <v>39</v>
      </c>
      <c r="F1812" s="34" t="s">
        <v>344</v>
      </c>
      <c r="G1812" s="35">
        <v>0</v>
      </c>
      <c r="H1812" s="3" t="s">
        <v>466</v>
      </c>
      <c r="I1812" s="36" t="s">
        <v>1</v>
      </c>
      <c r="J1812" s="36" t="s">
        <v>467</v>
      </c>
      <c r="K1812" s="36" t="str">
        <f t="shared" ca="1" si="28"/>
        <v>D3034B50-E087-6AAC-FEF6-2D84DFEFBA08</v>
      </c>
      <c r="L1812" s="37"/>
      <c r="M1812" s="37" t="s">
        <v>115</v>
      </c>
    </row>
    <row r="1813" spans="1:13" ht="15" customHeight="1" x14ac:dyDescent="0.3">
      <c r="A1813" s="3" t="s">
        <v>500</v>
      </c>
      <c r="B1813" s="4" t="s">
        <v>113</v>
      </c>
      <c r="C1813" s="9" t="s">
        <v>114</v>
      </c>
      <c r="D1813" s="4" t="s">
        <v>458</v>
      </c>
      <c r="E1813" s="4" t="s">
        <v>39</v>
      </c>
      <c r="F1813" s="34" t="s">
        <v>346</v>
      </c>
      <c r="G1813" s="35">
        <v>0</v>
      </c>
      <c r="H1813" s="3" t="s">
        <v>466</v>
      </c>
      <c r="I1813" s="36" t="s">
        <v>1</v>
      </c>
      <c r="J1813" s="36" t="s">
        <v>467</v>
      </c>
      <c r="K1813" s="36" t="str">
        <f t="shared" ca="1" si="28"/>
        <v>10A58678-29B7-FDEE-3A37-AE36B859719C</v>
      </c>
      <c r="L1813" s="37"/>
      <c r="M1813" s="37" t="s">
        <v>115</v>
      </c>
    </row>
    <row r="1814" spans="1:13" ht="15" customHeight="1" x14ac:dyDescent="0.3">
      <c r="A1814" s="3" t="s">
        <v>500</v>
      </c>
      <c r="B1814" s="4" t="s">
        <v>113</v>
      </c>
      <c r="C1814" s="9" t="s">
        <v>114</v>
      </c>
      <c r="D1814" s="4" t="s">
        <v>458</v>
      </c>
      <c r="E1814" s="4" t="s">
        <v>39</v>
      </c>
      <c r="F1814" s="34" t="s">
        <v>348</v>
      </c>
      <c r="G1814" s="35">
        <v>0</v>
      </c>
      <c r="H1814" s="3" t="s">
        <v>466</v>
      </c>
      <c r="I1814" s="36" t="s">
        <v>1</v>
      </c>
      <c r="J1814" s="36" t="s">
        <v>467</v>
      </c>
      <c r="K1814" s="36" t="str">
        <f t="shared" ca="1" si="28"/>
        <v>DEA2EA5F-7DD2-7D89-1280-1353EF8B0EE6</v>
      </c>
      <c r="L1814" s="37"/>
      <c r="M1814" s="37" t="s">
        <v>115</v>
      </c>
    </row>
    <row r="1815" spans="1:13" ht="15" customHeight="1" x14ac:dyDescent="0.3">
      <c r="A1815" s="3" t="s">
        <v>500</v>
      </c>
      <c r="B1815" s="4" t="s">
        <v>113</v>
      </c>
      <c r="C1815" s="9" t="s">
        <v>114</v>
      </c>
      <c r="D1815" s="4" t="s">
        <v>458</v>
      </c>
      <c r="E1815" s="4" t="s">
        <v>39</v>
      </c>
      <c r="F1815" s="34" t="s">
        <v>350</v>
      </c>
      <c r="G1815" s="35">
        <v>0</v>
      </c>
      <c r="H1815" s="3" t="s">
        <v>466</v>
      </c>
      <c r="I1815" s="36" t="s">
        <v>1</v>
      </c>
      <c r="J1815" s="36" t="s">
        <v>467</v>
      </c>
      <c r="K1815" s="36" t="str">
        <f t="shared" ca="1" si="28"/>
        <v>76AD358D-F2DD-A115-35B8-FC3BEA51C4CF</v>
      </c>
      <c r="L1815" s="37"/>
      <c r="M1815" s="37" t="s">
        <v>115</v>
      </c>
    </row>
    <row r="1816" spans="1:13" ht="15" customHeight="1" x14ac:dyDescent="0.3">
      <c r="A1816" s="3" t="s">
        <v>500</v>
      </c>
      <c r="B1816" s="4" t="s">
        <v>113</v>
      </c>
      <c r="C1816" s="9" t="s">
        <v>114</v>
      </c>
      <c r="D1816" s="4" t="s">
        <v>458</v>
      </c>
      <c r="E1816" s="4" t="s">
        <v>39</v>
      </c>
      <c r="F1816" s="34" t="s">
        <v>352</v>
      </c>
      <c r="G1816" s="35">
        <v>0</v>
      </c>
      <c r="H1816" s="3" t="s">
        <v>466</v>
      </c>
      <c r="I1816" s="36" t="s">
        <v>1</v>
      </c>
      <c r="J1816" s="36" t="s">
        <v>467</v>
      </c>
      <c r="K1816" s="36" t="str">
        <f t="shared" ca="1" si="28"/>
        <v>ACD42D5E-959A-3CC1-3371-E6448582D406</v>
      </c>
      <c r="L1816" s="37"/>
      <c r="M1816" s="37" t="s">
        <v>115</v>
      </c>
    </row>
    <row r="1817" spans="1:13" ht="15" customHeight="1" x14ac:dyDescent="0.3">
      <c r="A1817" s="3" t="s">
        <v>500</v>
      </c>
      <c r="B1817" s="4" t="s">
        <v>113</v>
      </c>
      <c r="C1817" s="9" t="s">
        <v>114</v>
      </c>
      <c r="D1817" s="4" t="s">
        <v>458</v>
      </c>
      <c r="E1817" s="4" t="s">
        <v>39</v>
      </c>
      <c r="F1817" s="34" t="s">
        <v>354</v>
      </c>
      <c r="G1817" s="35">
        <v>0</v>
      </c>
      <c r="H1817" s="3" t="s">
        <v>466</v>
      </c>
      <c r="I1817" s="36" t="s">
        <v>1</v>
      </c>
      <c r="J1817" s="36" t="s">
        <v>467</v>
      </c>
      <c r="K1817" s="36" t="str">
        <f t="shared" ca="1" si="28"/>
        <v>9F502361-255E-B9C8-CF21-6D06107EFE6E</v>
      </c>
      <c r="L1817" s="37"/>
      <c r="M1817" s="37" t="s">
        <v>115</v>
      </c>
    </row>
    <row r="1818" spans="1:13" ht="15" customHeight="1" x14ac:dyDescent="0.3">
      <c r="A1818" s="3" t="s">
        <v>500</v>
      </c>
      <c r="B1818" s="4" t="s">
        <v>113</v>
      </c>
      <c r="C1818" s="9" t="s">
        <v>114</v>
      </c>
      <c r="D1818" s="4" t="s">
        <v>458</v>
      </c>
      <c r="E1818" s="4" t="s">
        <v>39</v>
      </c>
      <c r="F1818" s="34" t="s">
        <v>356</v>
      </c>
      <c r="G1818" s="35">
        <v>0</v>
      </c>
      <c r="H1818" s="3" t="s">
        <v>466</v>
      </c>
      <c r="I1818" s="36" t="s">
        <v>1</v>
      </c>
      <c r="J1818" s="36" t="s">
        <v>467</v>
      </c>
      <c r="K1818" s="36" t="str">
        <f t="shared" ca="1" si="28"/>
        <v>0A6AEFAB-7E1D-483C-0470-D107CDB8C31C</v>
      </c>
      <c r="L1818" s="37"/>
      <c r="M1818" s="37" t="s">
        <v>115</v>
      </c>
    </row>
    <row r="1819" spans="1:13" ht="15" customHeight="1" x14ac:dyDescent="0.3">
      <c r="A1819" s="3" t="s">
        <v>500</v>
      </c>
      <c r="B1819" s="4" t="s">
        <v>113</v>
      </c>
      <c r="C1819" s="9" t="s">
        <v>114</v>
      </c>
      <c r="D1819" s="4" t="s">
        <v>458</v>
      </c>
      <c r="E1819" s="4" t="s">
        <v>39</v>
      </c>
      <c r="F1819" s="34" t="s">
        <v>358</v>
      </c>
      <c r="G1819" s="35">
        <v>0</v>
      </c>
      <c r="H1819" s="3" t="s">
        <v>466</v>
      </c>
      <c r="I1819" s="36" t="s">
        <v>1</v>
      </c>
      <c r="J1819" s="36" t="s">
        <v>467</v>
      </c>
      <c r="K1819" s="36" t="str">
        <f t="shared" ca="1" si="28"/>
        <v>5FCAEBEC-C4EA-03F3-671F-B209D9009320</v>
      </c>
      <c r="L1819" s="37"/>
      <c r="M1819" s="37" t="s">
        <v>115</v>
      </c>
    </row>
    <row r="1820" spans="1:13" ht="15" customHeight="1" x14ac:dyDescent="0.3">
      <c r="A1820" s="3" t="s">
        <v>500</v>
      </c>
      <c r="B1820" s="4" t="s">
        <v>113</v>
      </c>
      <c r="C1820" s="9" t="s">
        <v>114</v>
      </c>
      <c r="D1820" s="4" t="s">
        <v>458</v>
      </c>
      <c r="E1820" s="4" t="s">
        <v>39</v>
      </c>
      <c r="F1820" s="34" t="s">
        <v>360</v>
      </c>
      <c r="G1820" s="35">
        <v>0</v>
      </c>
      <c r="H1820" s="3" t="s">
        <v>466</v>
      </c>
      <c r="I1820" s="36" t="s">
        <v>1</v>
      </c>
      <c r="J1820" s="36" t="s">
        <v>467</v>
      </c>
      <c r="K1820" s="36" t="str">
        <f t="shared" ca="1" si="28"/>
        <v>5ACEE332-6C36-5C17-403D-A56A09CC84CB</v>
      </c>
      <c r="L1820" s="37"/>
      <c r="M1820" s="37" t="s">
        <v>115</v>
      </c>
    </row>
    <row r="1821" spans="1:13" ht="15" customHeight="1" x14ac:dyDescent="0.3">
      <c r="A1821" s="3" t="s">
        <v>500</v>
      </c>
      <c r="B1821" s="4" t="s">
        <v>113</v>
      </c>
      <c r="C1821" s="9" t="s">
        <v>114</v>
      </c>
      <c r="D1821" s="4" t="s">
        <v>458</v>
      </c>
      <c r="E1821" s="4" t="s">
        <v>39</v>
      </c>
      <c r="F1821" s="34" t="s">
        <v>362</v>
      </c>
      <c r="G1821" s="35">
        <v>0</v>
      </c>
      <c r="H1821" s="3" t="s">
        <v>466</v>
      </c>
      <c r="I1821" s="36" t="s">
        <v>1</v>
      </c>
      <c r="J1821" s="36" t="s">
        <v>467</v>
      </c>
      <c r="K1821" s="36" t="str">
        <f t="shared" ca="1" si="28"/>
        <v>938E1E6E-D581-590B-4337-F8D63AB261B0</v>
      </c>
      <c r="L1821" s="37"/>
      <c r="M1821" s="37" t="s">
        <v>115</v>
      </c>
    </row>
    <row r="1822" spans="1:13" ht="15" customHeight="1" x14ac:dyDescent="0.3">
      <c r="A1822" s="3" t="s">
        <v>500</v>
      </c>
      <c r="B1822" s="4" t="s">
        <v>113</v>
      </c>
      <c r="C1822" s="9" t="s">
        <v>114</v>
      </c>
      <c r="D1822" s="4" t="s">
        <v>458</v>
      </c>
      <c r="E1822" s="4" t="s">
        <v>39</v>
      </c>
      <c r="F1822" s="34" t="s">
        <v>364</v>
      </c>
      <c r="G1822" s="35">
        <v>0</v>
      </c>
      <c r="H1822" s="3" t="s">
        <v>466</v>
      </c>
      <c r="I1822" s="36" t="s">
        <v>1</v>
      </c>
      <c r="J1822" s="36" t="s">
        <v>467</v>
      </c>
      <c r="K1822" s="36" t="str">
        <f t="shared" ca="1" si="28"/>
        <v>4637D5D0-3632-8CE0-2F3A-0C93D7A868CE</v>
      </c>
      <c r="L1822" s="37"/>
      <c r="M1822" s="37" t="s">
        <v>115</v>
      </c>
    </row>
    <row r="1823" spans="1:13" ht="15" customHeight="1" x14ac:dyDescent="0.3">
      <c r="A1823" s="3" t="s">
        <v>500</v>
      </c>
      <c r="B1823" s="4" t="s">
        <v>113</v>
      </c>
      <c r="C1823" s="9" t="s">
        <v>114</v>
      </c>
      <c r="D1823" s="4" t="s">
        <v>458</v>
      </c>
      <c r="E1823" s="4" t="s">
        <v>39</v>
      </c>
      <c r="F1823" s="34" t="s">
        <v>366</v>
      </c>
      <c r="G1823" s="35">
        <v>0</v>
      </c>
      <c r="H1823" s="3" t="s">
        <v>466</v>
      </c>
      <c r="I1823" s="36" t="s">
        <v>1</v>
      </c>
      <c r="J1823" s="36" t="s">
        <v>467</v>
      </c>
      <c r="K1823" s="36" t="str">
        <f t="shared" ca="1" si="28"/>
        <v>EF245780-ABAC-7957-3C25-A0A0EB0A1432</v>
      </c>
      <c r="L1823" s="37"/>
      <c r="M1823" s="37" t="s">
        <v>115</v>
      </c>
    </row>
    <row r="1824" spans="1:13" ht="15" customHeight="1" x14ac:dyDescent="0.3">
      <c r="A1824" s="3" t="s">
        <v>500</v>
      </c>
      <c r="B1824" s="4" t="s">
        <v>113</v>
      </c>
      <c r="C1824" s="9" t="s">
        <v>114</v>
      </c>
      <c r="D1824" s="4" t="s">
        <v>458</v>
      </c>
      <c r="E1824" s="4" t="s">
        <v>39</v>
      </c>
      <c r="F1824" s="34" t="s">
        <v>368</v>
      </c>
      <c r="G1824" s="35">
        <v>0</v>
      </c>
      <c r="H1824" s="3" t="s">
        <v>466</v>
      </c>
      <c r="I1824" s="36" t="s">
        <v>1</v>
      </c>
      <c r="J1824" s="36" t="s">
        <v>467</v>
      </c>
      <c r="K1824" s="36" t="str">
        <f t="shared" ca="1" si="28"/>
        <v>AD4954BC-2E58-13B7-6314-AF653F2D65EC</v>
      </c>
      <c r="L1824" s="37"/>
      <c r="M1824" s="37" t="s">
        <v>115</v>
      </c>
    </row>
    <row r="1825" spans="1:13" ht="15" customHeight="1" x14ac:dyDescent="0.3">
      <c r="A1825" s="3" t="s">
        <v>500</v>
      </c>
      <c r="B1825" s="4" t="s">
        <v>113</v>
      </c>
      <c r="C1825" s="9" t="s">
        <v>114</v>
      </c>
      <c r="D1825" s="4" t="s">
        <v>458</v>
      </c>
      <c r="E1825" s="4" t="s">
        <v>39</v>
      </c>
      <c r="F1825" s="34" t="s">
        <v>370</v>
      </c>
      <c r="G1825" s="35">
        <v>0</v>
      </c>
      <c r="H1825" s="3" t="s">
        <v>466</v>
      </c>
      <c r="I1825" s="36" t="s">
        <v>1</v>
      </c>
      <c r="J1825" s="36" t="s">
        <v>467</v>
      </c>
      <c r="K1825" s="36" t="str">
        <f t="shared" ca="1" si="28"/>
        <v>7B7BA2A0-1359-FFF8-47A5-359011718227</v>
      </c>
      <c r="L1825" s="37"/>
      <c r="M1825" s="37" t="s">
        <v>115</v>
      </c>
    </row>
    <row r="1826" spans="1:13" ht="15" customHeight="1" x14ac:dyDescent="0.3">
      <c r="A1826" s="3" t="s">
        <v>500</v>
      </c>
      <c r="B1826" s="4" t="s">
        <v>113</v>
      </c>
      <c r="C1826" s="9" t="s">
        <v>114</v>
      </c>
      <c r="D1826" s="4" t="s">
        <v>458</v>
      </c>
      <c r="E1826" s="4" t="s">
        <v>39</v>
      </c>
      <c r="F1826" s="34" t="s">
        <v>372</v>
      </c>
      <c r="G1826" s="35">
        <v>0</v>
      </c>
      <c r="H1826" s="3" t="s">
        <v>466</v>
      </c>
      <c r="I1826" s="36" t="s">
        <v>1</v>
      </c>
      <c r="J1826" s="36" t="s">
        <v>467</v>
      </c>
      <c r="K1826" s="36" t="str">
        <f t="shared" ca="1" si="28"/>
        <v>4B46875E-E311-DD55-8537-1C7C754B34AD</v>
      </c>
      <c r="L1826" s="37"/>
      <c r="M1826" s="37" t="s">
        <v>115</v>
      </c>
    </row>
    <row r="1827" spans="1:13" ht="15" customHeight="1" x14ac:dyDescent="0.3">
      <c r="A1827" s="3" t="s">
        <v>500</v>
      </c>
      <c r="B1827" s="4" t="s">
        <v>113</v>
      </c>
      <c r="C1827" s="9" t="s">
        <v>114</v>
      </c>
      <c r="D1827" s="4" t="s">
        <v>458</v>
      </c>
      <c r="E1827" s="4" t="s">
        <v>39</v>
      </c>
      <c r="F1827" s="34" t="s">
        <v>250</v>
      </c>
      <c r="G1827" s="35">
        <v>0</v>
      </c>
      <c r="H1827" s="3" t="s">
        <v>466</v>
      </c>
      <c r="I1827" s="36" t="s">
        <v>1</v>
      </c>
      <c r="J1827" s="36" t="s">
        <v>467</v>
      </c>
      <c r="K1827" s="36" t="str">
        <f t="shared" ca="1" si="28"/>
        <v>B2A66B82-6F96-421B-A134-8DB384E9967F</v>
      </c>
      <c r="L1827" s="37"/>
      <c r="M1827" s="37" t="s">
        <v>115</v>
      </c>
    </row>
    <row r="1828" spans="1:13" ht="15" customHeight="1" x14ac:dyDescent="0.3">
      <c r="A1828" s="3" t="s">
        <v>500</v>
      </c>
      <c r="B1828" s="4" t="s">
        <v>113</v>
      </c>
      <c r="C1828" s="9" t="s">
        <v>114</v>
      </c>
      <c r="D1828" s="4" t="s">
        <v>458</v>
      </c>
      <c r="E1828" s="4" t="s">
        <v>39</v>
      </c>
      <c r="F1828" s="34" t="s">
        <v>375</v>
      </c>
      <c r="G1828" s="35">
        <v>0</v>
      </c>
      <c r="H1828" s="3" t="s">
        <v>466</v>
      </c>
      <c r="I1828" s="36" t="s">
        <v>1</v>
      </c>
      <c r="J1828" s="36" t="s">
        <v>467</v>
      </c>
      <c r="K1828" s="36" t="str">
        <f t="shared" ca="1" si="28"/>
        <v>003A5987-7ED1-A640-835E-8FB4F29D10ED</v>
      </c>
      <c r="L1828" s="37"/>
      <c r="M1828" s="37" t="s">
        <v>115</v>
      </c>
    </row>
    <row r="1829" spans="1:13" ht="15" customHeight="1" x14ac:dyDescent="0.3">
      <c r="A1829" s="3" t="s">
        <v>501</v>
      </c>
      <c r="B1829" s="4" t="s">
        <v>113</v>
      </c>
      <c r="C1829" s="9" t="s">
        <v>114</v>
      </c>
      <c r="D1829" s="4" t="s">
        <v>458</v>
      </c>
      <c r="E1829" s="4" t="s">
        <v>39</v>
      </c>
      <c r="F1829" s="34" t="s">
        <v>251</v>
      </c>
      <c r="G1829" s="35">
        <v>0.2153031</v>
      </c>
      <c r="H1829" s="3" t="s">
        <v>466</v>
      </c>
      <c r="I1829" s="36" t="s">
        <v>1</v>
      </c>
      <c r="J1829" s="36" t="s">
        <v>467</v>
      </c>
      <c r="K1829" s="36" t="str">
        <f t="shared" ca="1" si="28"/>
        <v>BB676A42-1D76-45F5-8FCB-9B00437D706F</v>
      </c>
      <c r="L1829" s="37"/>
      <c r="M1829" s="37" t="s">
        <v>115</v>
      </c>
    </row>
    <row r="1830" spans="1:13" ht="15" customHeight="1" x14ac:dyDescent="0.3">
      <c r="A1830" s="3" t="s">
        <v>501</v>
      </c>
      <c r="B1830" s="4" t="s">
        <v>113</v>
      </c>
      <c r="C1830" s="9" t="s">
        <v>114</v>
      </c>
      <c r="D1830" s="4" t="s">
        <v>458</v>
      </c>
      <c r="E1830" s="4" t="s">
        <v>39</v>
      </c>
      <c r="F1830" s="34" t="s">
        <v>254</v>
      </c>
      <c r="G1830" s="35">
        <v>0.2153031</v>
      </c>
      <c r="H1830" s="3" t="s">
        <v>466</v>
      </c>
      <c r="I1830" s="36" t="s">
        <v>1</v>
      </c>
      <c r="J1830" s="36" t="s">
        <v>467</v>
      </c>
      <c r="K1830" s="36" t="str">
        <f t="shared" ca="1" si="28"/>
        <v>BFD60D9E-8FA2-CFD2-5CB8-623C94C59782</v>
      </c>
      <c r="L1830" s="37"/>
      <c r="M1830" s="37" t="s">
        <v>115</v>
      </c>
    </row>
    <row r="1831" spans="1:13" ht="15" customHeight="1" x14ac:dyDescent="0.3">
      <c r="A1831" s="3" t="s">
        <v>501</v>
      </c>
      <c r="B1831" s="4" t="s">
        <v>113</v>
      </c>
      <c r="C1831" s="9" t="s">
        <v>114</v>
      </c>
      <c r="D1831" s="4" t="s">
        <v>458</v>
      </c>
      <c r="E1831" s="4" t="s">
        <v>39</v>
      </c>
      <c r="F1831" s="34" t="s">
        <v>256</v>
      </c>
      <c r="G1831" s="35">
        <v>0.2153031</v>
      </c>
      <c r="H1831" s="3" t="s">
        <v>466</v>
      </c>
      <c r="I1831" s="36" t="s">
        <v>1</v>
      </c>
      <c r="J1831" s="36" t="s">
        <v>467</v>
      </c>
      <c r="K1831" s="36" t="str">
        <f t="shared" ca="1" si="28"/>
        <v>F8C5DEA9-50EC-6631-0093-4BDD8BEB0881</v>
      </c>
      <c r="L1831" s="37"/>
      <c r="M1831" s="37" t="s">
        <v>115</v>
      </c>
    </row>
    <row r="1832" spans="1:13" ht="15" customHeight="1" x14ac:dyDescent="0.3">
      <c r="A1832" s="3" t="s">
        <v>501</v>
      </c>
      <c r="B1832" s="4" t="s">
        <v>113</v>
      </c>
      <c r="C1832" s="9" t="s">
        <v>114</v>
      </c>
      <c r="D1832" s="4" t="s">
        <v>458</v>
      </c>
      <c r="E1832" s="4" t="s">
        <v>39</v>
      </c>
      <c r="F1832" s="34" t="s">
        <v>258</v>
      </c>
      <c r="G1832" s="35">
        <v>0.2153031</v>
      </c>
      <c r="H1832" s="3" t="s">
        <v>466</v>
      </c>
      <c r="I1832" s="36" t="s">
        <v>1</v>
      </c>
      <c r="J1832" s="36" t="s">
        <v>467</v>
      </c>
      <c r="K1832" s="36" t="str">
        <f t="shared" ca="1" si="28"/>
        <v>61DA3B29-4D71-FAE5-647D-F4A540C4B526</v>
      </c>
      <c r="L1832" s="37"/>
      <c r="M1832" s="37" t="s">
        <v>115</v>
      </c>
    </row>
    <row r="1833" spans="1:13" ht="15" customHeight="1" x14ac:dyDescent="0.3">
      <c r="A1833" s="3" t="s">
        <v>501</v>
      </c>
      <c r="B1833" s="4" t="s">
        <v>113</v>
      </c>
      <c r="C1833" s="9" t="s">
        <v>114</v>
      </c>
      <c r="D1833" s="4" t="s">
        <v>458</v>
      </c>
      <c r="E1833" s="4" t="s">
        <v>39</v>
      </c>
      <c r="F1833" s="34" t="s">
        <v>260</v>
      </c>
      <c r="G1833" s="35">
        <v>0.2153031</v>
      </c>
      <c r="H1833" s="3" t="s">
        <v>466</v>
      </c>
      <c r="I1833" s="36" t="s">
        <v>1</v>
      </c>
      <c r="J1833" s="36" t="s">
        <v>467</v>
      </c>
      <c r="K1833" s="36" t="str">
        <f t="shared" ca="1" si="28"/>
        <v>318CE00E-F4E0-1683-26AD-3EF44FD0102F</v>
      </c>
      <c r="L1833" s="37"/>
      <c r="M1833" s="37" t="s">
        <v>115</v>
      </c>
    </row>
    <row r="1834" spans="1:13" ht="15" customHeight="1" x14ac:dyDescent="0.3">
      <c r="A1834" s="3" t="s">
        <v>501</v>
      </c>
      <c r="B1834" s="4" t="s">
        <v>113</v>
      </c>
      <c r="C1834" s="9" t="s">
        <v>114</v>
      </c>
      <c r="D1834" s="4" t="s">
        <v>458</v>
      </c>
      <c r="E1834" s="4" t="s">
        <v>39</v>
      </c>
      <c r="F1834" s="34" t="s">
        <v>262</v>
      </c>
      <c r="G1834" s="35">
        <v>0.2153031</v>
      </c>
      <c r="H1834" s="3" t="s">
        <v>466</v>
      </c>
      <c r="I1834" s="36" t="s">
        <v>1</v>
      </c>
      <c r="J1834" s="36" t="s">
        <v>467</v>
      </c>
      <c r="K1834" s="36" t="str">
        <f t="shared" ca="1" si="28"/>
        <v>1CAC59D6-439F-996D-8C81-C77E128EACA0</v>
      </c>
      <c r="L1834" s="37"/>
      <c r="M1834" s="37" t="s">
        <v>115</v>
      </c>
    </row>
    <row r="1835" spans="1:13" ht="15" customHeight="1" x14ac:dyDescent="0.3">
      <c r="A1835" s="3" t="s">
        <v>501</v>
      </c>
      <c r="B1835" s="4" t="s">
        <v>113</v>
      </c>
      <c r="C1835" s="9" t="s">
        <v>114</v>
      </c>
      <c r="D1835" s="4" t="s">
        <v>458</v>
      </c>
      <c r="E1835" s="4" t="s">
        <v>39</v>
      </c>
      <c r="F1835" s="34" t="s">
        <v>264</v>
      </c>
      <c r="G1835" s="35">
        <v>0.2153031</v>
      </c>
      <c r="H1835" s="3" t="s">
        <v>466</v>
      </c>
      <c r="I1835" s="36" t="s">
        <v>1</v>
      </c>
      <c r="J1835" s="36" t="s">
        <v>467</v>
      </c>
      <c r="K1835" s="36" t="str">
        <f t="shared" ca="1" si="28"/>
        <v>3EE1983C-D5B6-C682-E832-88F599BD1089</v>
      </c>
      <c r="L1835" s="37"/>
      <c r="M1835" s="37" t="s">
        <v>115</v>
      </c>
    </row>
    <row r="1836" spans="1:13" ht="15" customHeight="1" x14ac:dyDescent="0.3">
      <c r="A1836" s="3" t="s">
        <v>501</v>
      </c>
      <c r="B1836" s="4" t="s">
        <v>113</v>
      </c>
      <c r="C1836" s="9" t="s">
        <v>114</v>
      </c>
      <c r="D1836" s="4" t="s">
        <v>458</v>
      </c>
      <c r="E1836" s="4" t="s">
        <v>39</v>
      </c>
      <c r="F1836" s="34" t="s">
        <v>266</v>
      </c>
      <c r="G1836" s="35">
        <v>0.2153031</v>
      </c>
      <c r="H1836" s="3" t="s">
        <v>466</v>
      </c>
      <c r="I1836" s="36" t="s">
        <v>1</v>
      </c>
      <c r="J1836" s="36" t="s">
        <v>467</v>
      </c>
      <c r="K1836" s="36" t="str">
        <f t="shared" ca="1" si="28"/>
        <v>CFECF00B-3AC3-09D4-B678-841CC7A41927</v>
      </c>
      <c r="L1836" s="37"/>
      <c r="M1836" s="37" t="s">
        <v>115</v>
      </c>
    </row>
    <row r="1837" spans="1:13" ht="15" customHeight="1" x14ac:dyDescent="0.3">
      <c r="A1837" s="3" t="s">
        <v>501</v>
      </c>
      <c r="B1837" s="4" t="s">
        <v>113</v>
      </c>
      <c r="C1837" s="9" t="s">
        <v>114</v>
      </c>
      <c r="D1837" s="4" t="s">
        <v>458</v>
      </c>
      <c r="E1837" s="4" t="s">
        <v>39</v>
      </c>
      <c r="F1837" s="34" t="s">
        <v>268</v>
      </c>
      <c r="G1837" s="35">
        <v>0.2153031</v>
      </c>
      <c r="H1837" s="3" t="s">
        <v>466</v>
      </c>
      <c r="I1837" s="36" t="s">
        <v>1</v>
      </c>
      <c r="J1837" s="36" t="s">
        <v>467</v>
      </c>
      <c r="K1837" s="36" t="str">
        <f t="shared" ca="1" si="28"/>
        <v>9B915E6F-4CDC-A148-D596-9083A2590459</v>
      </c>
      <c r="L1837" s="37"/>
      <c r="M1837" s="37" t="s">
        <v>115</v>
      </c>
    </row>
    <row r="1838" spans="1:13" ht="15" customHeight="1" x14ac:dyDescent="0.3">
      <c r="A1838" s="3" t="s">
        <v>501</v>
      </c>
      <c r="B1838" s="4" t="s">
        <v>113</v>
      </c>
      <c r="C1838" s="9" t="s">
        <v>114</v>
      </c>
      <c r="D1838" s="4" t="s">
        <v>458</v>
      </c>
      <c r="E1838" s="4" t="s">
        <v>39</v>
      </c>
      <c r="F1838" s="34" t="s">
        <v>270</v>
      </c>
      <c r="G1838" s="35">
        <v>0.2153031</v>
      </c>
      <c r="H1838" s="3" t="s">
        <v>466</v>
      </c>
      <c r="I1838" s="36" t="s">
        <v>1</v>
      </c>
      <c r="J1838" s="36" t="s">
        <v>467</v>
      </c>
      <c r="K1838" s="36" t="str">
        <f t="shared" ca="1" si="28"/>
        <v>FD2932C2-518C-8EAD-C103-4ECA2B850036</v>
      </c>
      <c r="L1838" s="37"/>
      <c r="M1838" s="37" t="s">
        <v>115</v>
      </c>
    </row>
    <row r="1839" spans="1:13" ht="15" customHeight="1" x14ac:dyDescent="0.3">
      <c r="A1839" s="3" t="s">
        <v>501</v>
      </c>
      <c r="B1839" s="4" t="s">
        <v>113</v>
      </c>
      <c r="C1839" s="9" t="s">
        <v>114</v>
      </c>
      <c r="D1839" s="4" t="s">
        <v>458</v>
      </c>
      <c r="E1839" s="4" t="s">
        <v>39</v>
      </c>
      <c r="F1839" s="34" t="s">
        <v>272</v>
      </c>
      <c r="G1839" s="35">
        <v>0.2153031</v>
      </c>
      <c r="H1839" s="3" t="s">
        <v>466</v>
      </c>
      <c r="I1839" s="36" t="s">
        <v>1</v>
      </c>
      <c r="J1839" s="36" t="s">
        <v>467</v>
      </c>
      <c r="K1839" s="36" t="str">
        <f t="shared" ca="1" si="28"/>
        <v>B4487145-2703-3677-3EFD-70F74FEC68A4</v>
      </c>
      <c r="L1839" s="37"/>
      <c r="M1839" s="37" t="s">
        <v>115</v>
      </c>
    </row>
    <row r="1840" spans="1:13" ht="15" customHeight="1" x14ac:dyDescent="0.3">
      <c r="A1840" s="3" t="s">
        <v>501</v>
      </c>
      <c r="B1840" s="4" t="s">
        <v>113</v>
      </c>
      <c r="C1840" s="9" t="s">
        <v>114</v>
      </c>
      <c r="D1840" s="4" t="s">
        <v>458</v>
      </c>
      <c r="E1840" s="4" t="s">
        <v>39</v>
      </c>
      <c r="F1840" s="34" t="s">
        <v>274</v>
      </c>
      <c r="G1840" s="35">
        <v>0.2153031</v>
      </c>
      <c r="H1840" s="3" t="s">
        <v>466</v>
      </c>
      <c r="I1840" s="36" t="s">
        <v>1</v>
      </c>
      <c r="J1840" s="36" t="s">
        <v>467</v>
      </c>
      <c r="K1840" s="36" t="str">
        <f t="shared" ca="1" si="28"/>
        <v>EAC5A809-4BCB-3E14-A651-FABDDC6C05A8</v>
      </c>
      <c r="L1840" s="37"/>
      <c r="M1840" s="37" t="s">
        <v>115</v>
      </c>
    </row>
    <row r="1841" spans="1:13" ht="15" customHeight="1" x14ac:dyDescent="0.3">
      <c r="A1841" s="3" t="s">
        <v>501</v>
      </c>
      <c r="B1841" s="4" t="s">
        <v>113</v>
      </c>
      <c r="C1841" s="9" t="s">
        <v>114</v>
      </c>
      <c r="D1841" s="4" t="s">
        <v>458</v>
      </c>
      <c r="E1841" s="4" t="s">
        <v>39</v>
      </c>
      <c r="F1841" s="34" t="s">
        <v>276</v>
      </c>
      <c r="G1841" s="35">
        <v>0.2153031</v>
      </c>
      <c r="H1841" s="3" t="s">
        <v>466</v>
      </c>
      <c r="I1841" s="36" t="s">
        <v>1</v>
      </c>
      <c r="J1841" s="36" t="s">
        <v>467</v>
      </c>
      <c r="K1841" s="36" t="str">
        <f t="shared" ca="1" si="28"/>
        <v>2A43D315-8A02-236F-5E5B-544FFFD52D4E</v>
      </c>
      <c r="L1841" s="37"/>
      <c r="M1841" s="37" t="s">
        <v>115</v>
      </c>
    </row>
    <row r="1842" spans="1:13" ht="15" customHeight="1" x14ac:dyDescent="0.3">
      <c r="A1842" s="3" t="s">
        <v>501</v>
      </c>
      <c r="B1842" s="4" t="s">
        <v>113</v>
      </c>
      <c r="C1842" s="9" t="s">
        <v>114</v>
      </c>
      <c r="D1842" s="4" t="s">
        <v>458</v>
      </c>
      <c r="E1842" s="4" t="s">
        <v>39</v>
      </c>
      <c r="F1842" s="34" t="s">
        <v>278</v>
      </c>
      <c r="G1842" s="35">
        <v>0.2153031</v>
      </c>
      <c r="H1842" s="3" t="s">
        <v>466</v>
      </c>
      <c r="I1842" s="36" t="s">
        <v>1</v>
      </c>
      <c r="J1842" s="36" t="s">
        <v>467</v>
      </c>
      <c r="K1842" s="36" t="str">
        <f t="shared" ca="1" si="28"/>
        <v>C5B4C7F0-F6F9-1DCB-5444-84EF7D6774E2</v>
      </c>
      <c r="L1842" s="37"/>
      <c r="M1842" s="37" t="s">
        <v>115</v>
      </c>
    </row>
    <row r="1843" spans="1:13" ht="15" customHeight="1" x14ac:dyDescent="0.3">
      <c r="A1843" s="3" t="s">
        <v>501</v>
      </c>
      <c r="B1843" s="4" t="s">
        <v>113</v>
      </c>
      <c r="C1843" s="9" t="s">
        <v>114</v>
      </c>
      <c r="D1843" s="4" t="s">
        <v>458</v>
      </c>
      <c r="E1843" s="4" t="s">
        <v>39</v>
      </c>
      <c r="F1843" s="34" t="s">
        <v>280</v>
      </c>
      <c r="G1843" s="35">
        <v>0.2153031</v>
      </c>
      <c r="H1843" s="3" t="s">
        <v>466</v>
      </c>
      <c r="I1843" s="36" t="s">
        <v>1</v>
      </c>
      <c r="J1843" s="36" t="s">
        <v>467</v>
      </c>
      <c r="K1843" s="36" t="str">
        <f t="shared" ca="1" si="28"/>
        <v>CDDB2DA5-C516-F380-25B5-9B19EC0AA323</v>
      </c>
      <c r="L1843" s="37"/>
      <c r="M1843" s="37" t="s">
        <v>115</v>
      </c>
    </row>
    <row r="1844" spans="1:13" ht="15" customHeight="1" x14ac:dyDescent="0.3">
      <c r="A1844" s="3" t="s">
        <v>501</v>
      </c>
      <c r="B1844" s="4" t="s">
        <v>113</v>
      </c>
      <c r="C1844" s="9" t="s">
        <v>114</v>
      </c>
      <c r="D1844" s="4" t="s">
        <v>458</v>
      </c>
      <c r="E1844" s="4" t="s">
        <v>39</v>
      </c>
      <c r="F1844" s="34" t="s">
        <v>282</v>
      </c>
      <c r="G1844" s="35">
        <v>0.2153031</v>
      </c>
      <c r="H1844" s="3" t="s">
        <v>466</v>
      </c>
      <c r="I1844" s="36" t="s">
        <v>1</v>
      </c>
      <c r="J1844" s="36" t="s">
        <v>467</v>
      </c>
      <c r="K1844" s="36" t="str">
        <f t="shared" ca="1" si="28"/>
        <v>5B19B4C7-BCFD-3388-EE7D-434841136434</v>
      </c>
      <c r="L1844" s="37"/>
      <c r="M1844" s="37" t="s">
        <v>115</v>
      </c>
    </row>
    <row r="1845" spans="1:13" ht="15" customHeight="1" x14ac:dyDescent="0.3">
      <c r="A1845" s="3" t="s">
        <v>501</v>
      </c>
      <c r="B1845" s="4" t="s">
        <v>113</v>
      </c>
      <c r="C1845" s="9" t="s">
        <v>114</v>
      </c>
      <c r="D1845" s="4" t="s">
        <v>458</v>
      </c>
      <c r="E1845" s="4" t="s">
        <v>39</v>
      </c>
      <c r="F1845" s="34" t="s">
        <v>284</v>
      </c>
      <c r="G1845" s="35">
        <v>0.2153031</v>
      </c>
      <c r="H1845" s="3" t="s">
        <v>466</v>
      </c>
      <c r="I1845" s="36" t="s">
        <v>1</v>
      </c>
      <c r="J1845" s="36" t="s">
        <v>467</v>
      </c>
      <c r="K1845" s="36" t="str">
        <f t="shared" ca="1" si="28"/>
        <v>D65F9F80-6D87-A925-05E5-399C0ABDA0EC</v>
      </c>
      <c r="L1845" s="37"/>
      <c r="M1845" s="37" t="s">
        <v>115</v>
      </c>
    </row>
    <row r="1846" spans="1:13" ht="15" customHeight="1" x14ac:dyDescent="0.3">
      <c r="A1846" s="3" t="s">
        <v>501</v>
      </c>
      <c r="B1846" s="4" t="s">
        <v>113</v>
      </c>
      <c r="C1846" s="9" t="s">
        <v>114</v>
      </c>
      <c r="D1846" s="4" t="s">
        <v>458</v>
      </c>
      <c r="E1846" s="4" t="s">
        <v>39</v>
      </c>
      <c r="F1846" s="34" t="s">
        <v>286</v>
      </c>
      <c r="G1846" s="35">
        <v>0.2153031</v>
      </c>
      <c r="H1846" s="3" t="s">
        <v>466</v>
      </c>
      <c r="I1846" s="36" t="s">
        <v>1</v>
      </c>
      <c r="J1846" s="36" t="s">
        <v>467</v>
      </c>
      <c r="K1846" s="36" t="str">
        <f t="shared" ca="1" si="28"/>
        <v>C735CBD3-941A-70AD-B454-4F2F521134A9</v>
      </c>
      <c r="L1846" s="37"/>
      <c r="M1846" s="37" t="s">
        <v>115</v>
      </c>
    </row>
    <row r="1847" spans="1:13" ht="15" customHeight="1" x14ac:dyDescent="0.3">
      <c r="A1847" s="3" t="s">
        <v>501</v>
      </c>
      <c r="B1847" s="4" t="s">
        <v>113</v>
      </c>
      <c r="C1847" s="9" t="s">
        <v>114</v>
      </c>
      <c r="D1847" s="4" t="s">
        <v>458</v>
      </c>
      <c r="E1847" s="4" t="s">
        <v>39</v>
      </c>
      <c r="F1847" s="34" t="s">
        <v>288</v>
      </c>
      <c r="G1847" s="35">
        <v>0.2153031</v>
      </c>
      <c r="H1847" s="3" t="s">
        <v>466</v>
      </c>
      <c r="I1847" s="36" t="s">
        <v>1</v>
      </c>
      <c r="J1847" s="36" t="s">
        <v>467</v>
      </c>
      <c r="K1847" s="36" t="str">
        <f t="shared" ca="1" si="28"/>
        <v>58F86951-8BB6-92DA-ADC6-76F4C8C7A72F</v>
      </c>
      <c r="L1847" s="37"/>
      <c r="M1847" s="37" t="s">
        <v>115</v>
      </c>
    </row>
    <row r="1848" spans="1:13" ht="15" customHeight="1" x14ac:dyDescent="0.3">
      <c r="A1848" s="3" t="s">
        <v>501</v>
      </c>
      <c r="B1848" s="4" t="s">
        <v>113</v>
      </c>
      <c r="C1848" s="9" t="s">
        <v>114</v>
      </c>
      <c r="D1848" s="4" t="s">
        <v>458</v>
      </c>
      <c r="E1848" s="4" t="s">
        <v>39</v>
      </c>
      <c r="F1848" s="34" t="s">
        <v>290</v>
      </c>
      <c r="G1848" s="35">
        <v>0.2153031</v>
      </c>
      <c r="H1848" s="3" t="s">
        <v>466</v>
      </c>
      <c r="I1848" s="36" t="s">
        <v>1</v>
      </c>
      <c r="J1848" s="36" t="s">
        <v>467</v>
      </c>
      <c r="K1848" s="36" t="str">
        <f t="shared" ca="1" si="28"/>
        <v>4DCAC999-4E7E-856A-BE35-6966909D1E3C</v>
      </c>
      <c r="L1848" s="37"/>
      <c r="M1848" s="37" t="s">
        <v>115</v>
      </c>
    </row>
    <row r="1849" spans="1:13" ht="15" customHeight="1" x14ac:dyDescent="0.3">
      <c r="A1849" s="3" t="s">
        <v>501</v>
      </c>
      <c r="B1849" s="4" t="s">
        <v>113</v>
      </c>
      <c r="C1849" s="9" t="s">
        <v>114</v>
      </c>
      <c r="D1849" s="4" t="s">
        <v>458</v>
      </c>
      <c r="E1849" s="4" t="s">
        <v>39</v>
      </c>
      <c r="F1849" s="34" t="s">
        <v>292</v>
      </c>
      <c r="G1849" s="35">
        <v>0.2153031</v>
      </c>
      <c r="H1849" s="3" t="s">
        <v>466</v>
      </c>
      <c r="I1849" s="36" t="s">
        <v>1</v>
      </c>
      <c r="J1849" s="36" t="s">
        <v>467</v>
      </c>
      <c r="K1849" s="36" t="str">
        <f t="shared" ca="1" si="28"/>
        <v>5B1C2D67-24FD-6FE9-AA19-D7618A69F39A</v>
      </c>
      <c r="L1849" s="37"/>
      <c r="M1849" s="37" t="s">
        <v>115</v>
      </c>
    </row>
    <row r="1850" spans="1:13" ht="15" customHeight="1" x14ac:dyDescent="0.3">
      <c r="A1850" s="3" t="s">
        <v>501</v>
      </c>
      <c r="B1850" s="4" t="s">
        <v>113</v>
      </c>
      <c r="C1850" s="9" t="s">
        <v>114</v>
      </c>
      <c r="D1850" s="4" t="s">
        <v>458</v>
      </c>
      <c r="E1850" s="4" t="s">
        <v>39</v>
      </c>
      <c r="F1850" s="34" t="s">
        <v>294</v>
      </c>
      <c r="G1850" s="35">
        <v>0.2153031</v>
      </c>
      <c r="H1850" s="3" t="s">
        <v>466</v>
      </c>
      <c r="I1850" s="36" t="s">
        <v>1</v>
      </c>
      <c r="J1850" s="36" t="s">
        <v>467</v>
      </c>
      <c r="K1850" s="36" t="str">
        <f t="shared" ca="1" si="28"/>
        <v>03F3AFC3-9A04-1AC0-F6C9-6D25C3D6881E</v>
      </c>
      <c r="L1850" s="37"/>
      <c r="M1850" s="37" t="s">
        <v>115</v>
      </c>
    </row>
    <row r="1851" spans="1:13" ht="15" customHeight="1" x14ac:dyDescent="0.3">
      <c r="A1851" s="3" t="s">
        <v>501</v>
      </c>
      <c r="B1851" s="4" t="s">
        <v>113</v>
      </c>
      <c r="C1851" s="9" t="s">
        <v>114</v>
      </c>
      <c r="D1851" s="4" t="s">
        <v>458</v>
      </c>
      <c r="E1851" s="4" t="s">
        <v>39</v>
      </c>
      <c r="F1851" s="34" t="s">
        <v>296</v>
      </c>
      <c r="G1851" s="35">
        <v>0.2153031</v>
      </c>
      <c r="H1851" s="3" t="s">
        <v>466</v>
      </c>
      <c r="I1851" s="36" t="s">
        <v>1</v>
      </c>
      <c r="J1851" s="36" t="s">
        <v>467</v>
      </c>
      <c r="K1851" s="36" t="str">
        <f t="shared" ca="1" si="28"/>
        <v>CCD6B153-DE9B-F68C-3F30-47685F0F4B53</v>
      </c>
      <c r="L1851" s="37"/>
      <c r="M1851" s="37" t="s">
        <v>115</v>
      </c>
    </row>
    <row r="1852" spans="1:13" ht="15" customHeight="1" x14ac:dyDescent="0.3">
      <c r="A1852" s="3" t="s">
        <v>501</v>
      </c>
      <c r="B1852" s="4" t="s">
        <v>113</v>
      </c>
      <c r="C1852" s="9" t="s">
        <v>114</v>
      </c>
      <c r="D1852" s="4" t="s">
        <v>458</v>
      </c>
      <c r="E1852" s="4" t="s">
        <v>39</v>
      </c>
      <c r="F1852" s="34" t="s">
        <v>298</v>
      </c>
      <c r="G1852" s="35">
        <v>0.2153031</v>
      </c>
      <c r="H1852" s="3" t="s">
        <v>466</v>
      </c>
      <c r="I1852" s="36" t="s">
        <v>1</v>
      </c>
      <c r="J1852" s="36" t="s">
        <v>467</v>
      </c>
      <c r="K1852" s="36" t="str">
        <f t="shared" ca="1" si="28"/>
        <v>147B429B-782D-AABF-098D-4DE762C7DB34</v>
      </c>
      <c r="L1852" s="37"/>
      <c r="M1852" s="37" t="s">
        <v>115</v>
      </c>
    </row>
    <row r="1853" spans="1:13" ht="15" customHeight="1" x14ac:dyDescent="0.3">
      <c r="A1853" s="3" t="s">
        <v>501</v>
      </c>
      <c r="B1853" s="4" t="s">
        <v>113</v>
      </c>
      <c r="C1853" s="9" t="s">
        <v>114</v>
      </c>
      <c r="D1853" s="4" t="s">
        <v>458</v>
      </c>
      <c r="E1853" s="4" t="s">
        <v>39</v>
      </c>
      <c r="F1853" s="34" t="s">
        <v>300</v>
      </c>
      <c r="G1853" s="35">
        <v>0.2153031</v>
      </c>
      <c r="H1853" s="3" t="s">
        <v>466</v>
      </c>
      <c r="I1853" s="36" t="s">
        <v>1</v>
      </c>
      <c r="J1853" s="36" t="s">
        <v>467</v>
      </c>
      <c r="K1853" s="36" t="str">
        <f t="shared" ca="1" si="28"/>
        <v>FED8E522-37CF-4584-8599-21409662B600</v>
      </c>
      <c r="L1853" s="37"/>
      <c r="M1853" s="37" t="s">
        <v>115</v>
      </c>
    </row>
    <row r="1854" spans="1:13" ht="15" customHeight="1" x14ac:dyDescent="0.3">
      <c r="A1854" s="3" t="s">
        <v>501</v>
      </c>
      <c r="B1854" s="4" t="s">
        <v>113</v>
      </c>
      <c r="C1854" s="9" t="s">
        <v>114</v>
      </c>
      <c r="D1854" s="4" t="s">
        <v>458</v>
      </c>
      <c r="E1854" s="4" t="s">
        <v>39</v>
      </c>
      <c r="F1854" s="34" t="s">
        <v>302</v>
      </c>
      <c r="G1854" s="35">
        <v>0.2153031</v>
      </c>
      <c r="H1854" s="3" t="s">
        <v>466</v>
      </c>
      <c r="I1854" s="36" t="s">
        <v>1</v>
      </c>
      <c r="J1854" s="36" t="s">
        <v>467</v>
      </c>
      <c r="K1854" s="36" t="str">
        <f t="shared" ca="1" si="28"/>
        <v>C4563692-AA35-F23F-EE06-54CB4635C00C</v>
      </c>
      <c r="L1854" s="37"/>
      <c r="M1854" s="37" t="s">
        <v>115</v>
      </c>
    </row>
    <row r="1855" spans="1:13" ht="15" customHeight="1" x14ac:dyDescent="0.3">
      <c r="A1855" s="3" t="s">
        <v>501</v>
      </c>
      <c r="B1855" s="4" t="s">
        <v>113</v>
      </c>
      <c r="C1855" s="9" t="s">
        <v>114</v>
      </c>
      <c r="D1855" s="4" t="s">
        <v>458</v>
      </c>
      <c r="E1855" s="4" t="s">
        <v>39</v>
      </c>
      <c r="F1855" s="34" t="s">
        <v>304</v>
      </c>
      <c r="G1855" s="35">
        <v>0.2153031</v>
      </c>
      <c r="H1855" s="3" t="s">
        <v>466</v>
      </c>
      <c r="I1855" s="36" t="s">
        <v>1</v>
      </c>
      <c r="J1855" s="36" t="s">
        <v>467</v>
      </c>
      <c r="K1855" s="36" t="str">
        <f t="shared" ca="1" si="28"/>
        <v>DBD47A6F-6649-1CAA-3BA0-FBA3B1D36DE6</v>
      </c>
      <c r="L1855" s="37"/>
      <c r="M1855" s="37" t="s">
        <v>115</v>
      </c>
    </row>
    <row r="1856" spans="1:13" ht="15" customHeight="1" x14ac:dyDescent="0.3">
      <c r="A1856" s="3" t="s">
        <v>501</v>
      </c>
      <c r="B1856" s="4" t="s">
        <v>113</v>
      </c>
      <c r="C1856" s="9" t="s">
        <v>114</v>
      </c>
      <c r="D1856" s="4" t="s">
        <v>458</v>
      </c>
      <c r="E1856" s="4" t="s">
        <v>39</v>
      </c>
      <c r="F1856" s="34" t="s">
        <v>306</v>
      </c>
      <c r="G1856" s="35">
        <v>0.2153031</v>
      </c>
      <c r="H1856" s="3" t="s">
        <v>466</v>
      </c>
      <c r="I1856" s="36" t="s">
        <v>1</v>
      </c>
      <c r="J1856" s="36" t="s">
        <v>467</v>
      </c>
      <c r="K1856" s="36" t="str">
        <f t="shared" ca="1" si="28"/>
        <v>B11AA64F-F06F-B1D9-D55A-CDEAF1A147C7</v>
      </c>
      <c r="L1856" s="37"/>
      <c r="M1856" s="37" t="s">
        <v>115</v>
      </c>
    </row>
    <row r="1857" spans="1:13" ht="15" customHeight="1" x14ac:dyDescent="0.3">
      <c r="A1857" s="3" t="s">
        <v>501</v>
      </c>
      <c r="B1857" s="4" t="s">
        <v>113</v>
      </c>
      <c r="C1857" s="9" t="s">
        <v>114</v>
      </c>
      <c r="D1857" s="4" t="s">
        <v>458</v>
      </c>
      <c r="E1857" s="4" t="s">
        <v>39</v>
      </c>
      <c r="F1857" s="34" t="s">
        <v>308</v>
      </c>
      <c r="G1857" s="35">
        <v>0.2153031</v>
      </c>
      <c r="H1857" s="3" t="s">
        <v>466</v>
      </c>
      <c r="I1857" s="36" t="s">
        <v>1</v>
      </c>
      <c r="J1857" s="36" t="s">
        <v>467</v>
      </c>
      <c r="K1857" s="36" t="str">
        <f t="shared" ca="1" si="28"/>
        <v>D6513528-844A-B0B7-9B09-E8B1843F6758</v>
      </c>
      <c r="L1857" s="37"/>
      <c r="M1857" s="37" t="s">
        <v>115</v>
      </c>
    </row>
    <row r="1858" spans="1:13" ht="15" customHeight="1" x14ac:dyDescent="0.3">
      <c r="A1858" s="3" t="s">
        <v>501</v>
      </c>
      <c r="B1858" s="4" t="s">
        <v>113</v>
      </c>
      <c r="C1858" s="9" t="s">
        <v>114</v>
      </c>
      <c r="D1858" s="4" t="s">
        <v>458</v>
      </c>
      <c r="E1858" s="4" t="s">
        <v>39</v>
      </c>
      <c r="F1858" s="34" t="s">
        <v>310</v>
      </c>
      <c r="G1858" s="35">
        <v>0.2153031</v>
      </c>
      <c r="H1858" s="3" t="s">
        <v>466</v>
      </c>
      <c r="I1858" s="36" t="s">
        <v>1</v>
      </c>
      <c r="J1858" s="36" t="s">
        <v>467</v>
      </c>
      <c r="K1858" s="36" t="str">
        <f t="shared" ref="K1858:K1921" ca="1" si="29">_GuidQuasiHexGenerator</f>
        <v>53C04809-08FD-71B5-5025-54B6129401CA</v>
      </c>
      <c r="L1858" s="37"/>
      <c r="M1858" s="37" t="s">
        <v>115</v>
      </c>
    </row>
    <row r="1859" spans="1:13" ht="15" customHeight="1" x14ac:dyDescent="0.3">
      <c r="A1859" s="3" t="s">
        <v>501</v>
      </c>
      <c r="B1859" s="4" t="s">
        <v>113</v>
      </c>
      <c r="C1859" s="9" t="s">
        <v>114</v>
      </c>
      <c r="D1859" s="4" t="s">
        <v>458</v>
      </c>
      <c r="E1859" s="4" t="s">
        <v>39</v>
      </c>
      <c r="F1859" s="34" t="s">
        <v>312</v>
      </c>
      <c r="G1859" s="35">
        <v>0.2153031</v>
      </c>
      <c r="H1859" s="3" t="s">
        <v>466</v>
      </c>
      <c r="I1859" s="36" t="s">
        <v>1</v>
      </c>
      <c r="J1859" s="36" t="s">
        <v>467</v>
      </c>
      <c r="K1859" s="36" t="str">
        <f t="shared" ca="1" si="29"/>
        <v>60AEC853-B607-0752-D47E-469FA98B6900</v>
      </c>
      <c r="L1859" s="37"/>
      <c r="M1859" s="37" t="s">
        <v>115</v>
      </c>
    </row>
    <row r="1860" spans="1:13" ht="15" customHeight="1" x14ac:dyDescent="0.3">
      <c r="A1860" s="3" t="s">
        <v>501</v>
      </c>
      <c r="B1860" s="4" t="s">
        <v>113</v>
      </c>
      <c r="C1860" s="9" t="s">
        <v>114</v>
      </c>
      <c r="D1860" s="4" t="s">
        <v>458</v>
      </c>
      <c r="E1860" s="4" t="s">
        <v>39</v>
      </c>
      <c r="F1860" s="34" t="s">
        <v>314</v>
      </c>
      <c r="G1860" s="35">
        <v>0.2153031</v>
      </c>
      <c r="H1860" s="3" t="s">
        <v>466</v>
      </c>
      <c r="I1860" s="36" t="s">
        <v>1</v>
      </c>
      <c r="J1860" s="36" t="s">
        <v>467</v>
      </c>
      <c r="K1860" s="36" t="str">
        <f t="shared" ca="1" si="29"/>
        <v>2FD53DCA-0AF6-D0BD-C88E-3247950D23B5</v>
      </c>
      <c r="L1860" s="37"/>
      <c r="M1860" s="37" t="s">
        <v>115</v>
      </c>
    </row>
    <row r="1861" spans="1:13" ht="15" customHeight="1" x14ac:dyDescent="0.3">
      <c r="A1861" s="3" t="s">
        <v>501</v>
      </c>
      <c r="B1861" s="4" t="s">
        <v>113</v>
      </c>
      <c r="C1861" s="9" t="s">
        <v>114</v>
      </c>
      <c r="D1861" s="4" t="s">
        <v>458</v>
      </c>
      <c r="E1861" s="4" t="s">
        <v>39</v>
      </c>
      <c r="F1861" s="34" t="s">
        <v>316</v>
      </c>
      <c r="G1861" s="35">
        <v>0.2153031</v>
      </c>
      <c r="H1861" s="3" t="s">
        <v>466</v>
      </c>
      <c r="I1861" s="36" t="s">
        <v>1</v>
      </c>
      <c r="J1861" s="36" t="s">
        <v>467</v>
      </c>
      <c r="K1861" s="36" t="str">
        <f t="shared" ca="1" si="29"/>
        <v>D7AEA5EE-24EB-5092-71EC-381CD54E3A6F</v>
      </c>
      <c r="L1861" s="37"/>
      <c r="M1861" s="37" t="s">
        <v>115</v>
      </c>
    </row>
    <row r="1862" spans="1:13" ht="15" customHeight="1" x14ac:dyDescent="0.3">
      <c r="A1862" s="3" t="s">
        <v>501</v>
      </c>
      <c r="B1862" s="4" t="s">
        <v>113</v>
      </c>
      <c r="C1862" s="9" t="s">
        <v>114</v>
      </c>
      <c r="D1862" s="4" t="s">
        <v>458</v>
      </c>
      <c r="E1862" s="4" t="s">
        <v>39</v>
      </c>
      <c r="F1862" s="34" t="s">
        <v>318</v>
      </c>
      <c r="G1862" s="35">
        <v>0.2153031</v>
      </c>
      <c r="H1862" s="3" t="s">
        <v>466</v>
      </c>
      <c r="I1862" s="36" t="s">
        <v>1</v>
      </c>
      <c r="J1862" s="36" t="s">
        <v>467</v>
      </c>
      <c r="K1862" s="36" t="str">
        <f t="shared" ca="1" si="29"/>
        <v>F4076627-166E-07F4-452F-CA9A2D46A37F</v>
      </c>
      <c r="L1862" s="37"/>
      <c r="M1862" s="37" t="s">
        <v>115</v>
      </c>
    </row>
    <row r="1863" spans="1:13" ht="15" customHeight="1" x14ac:dyDescent="0.3">
      <c r="A1863" s="3" t="s">
        <v>501</v>
      </c>
      <c r="B1863" s="4" t="s">
        <v>113</v>
      </c>
      <c r="C1863" s="9" t="s">
        <v>114</v>
      </c>
      <c r="D1863" s="4" t="s">
        <v>458</v>
      </c>
      <c r="E1863" s="4" t="s">
        <v>39</v>
      </c>
      <c r="F1863" s="34" t="s">
        <v>320</v>
      </c>
      <c r="G1863" s="35">
        <v>0.2153031</v>
      </c>
      <c r="H1863" s="3" t="s">
        <v>466</v>
      </c>
      <c r="I1863" s="36" t="s">
        <v>1</v>
      </c>
      <c r="J1863" s="36" t="s">
        <v>467</v>
      </c>
      <c r="K1863" s="36" t="str">
        <f t="shared" ca="1" si="29"/>
        <v>2DA1F419-208B-F6D2-49A4-59819D48D489</v>
      </c>
      <c r="L1863" s="37"/>
      <c r="M1863" s="37" t="s">
        <v>115</v>
      </c>
    </row>
    <row r="1864" spans="1:13" ht="15" customHeight="1" x14ac:dyDescent="0.3">
      <c r="A1864" s="3" t="s">
        <v>501</v>
      </c>
      <c r="B1864" s="4" t="s">
        <v>113</v>
      </c>
      <c r="C1864" s="9" t="s">
        <v>114</v>
      </c>
      <c r="D1864" s="4" t="s">
        <v>458</v>
      </c>
      <c r="E1864" s="4" t="s">
        <v>39</v>
      </c>
      <c r="F1864" s="34" t="s">
        <v>322</v>
      </c>
      <c r="G1864" s="35">
        <v>0.2153031</v>
      </c>
      <c r="H1864" s="3" t="s">
        <v>466</v>
      </c>
      <c r="I1864" s="36" t="s">
        <v>1</v>
      </c>
      <c r="J1864" s="36" t="s">
        <v>467</v>
      </c>
      <c r="K1864" s="36" t="str">
        <f t="shared" ca="1" si="29"/>
        <v>D7B7F094-B7B8-F7F7-7EEB-E8042C5B6AEF</v>
      </c>
      <c r="L1864" s="37"/>
      <c r="M1864" s="37" t="s">
        <v>115</v>
      </c>
    </row>
    <row r="1865" spans="1:13" ht="15" customHeight="1" x14ac:dyDescent="0.3">
      <c r="A1865" s="3" t="s">
        <v>501</v>
      </c>
      <c r="B1865" s="4" t="s">
        <v>113</v>
      </c>
      <c r="C1865" s="9" t="s">
        <v>114</v>
      </c>
      <c r="D1865" s="4" t="s">
        <v>458</v>
      </c>
      <c r="E1865" s="4" t="s">
        <v>39</v>
      </c>
      <c r="F1865" s="34" t="s">
        <v>324</v>
      </c>
      <c r="G1865" s="35">
        <v>0.2153031</v>
      </c>
      <c r="H1865" s="3" t="s">
        <v>466</v>
      </c>
      <c r="I1865" s="36" t="s">
        <v>1</v>
      </c>
      <c r="J1865" s="36" t="s">
        <v>467</v>
      </c>
      <c r="K1865" s="36" t="str">
        <f t="shared" ca="1" si="29"/>
        <v>C3D4E3E0-0BF9-77B5-46A1-EAB81878CCD9</v>
      </c>
      <c r="L1865" s="37"/>
      <c r="M1865" s="37" t="s">
        <v>115</v>
      </c>
    </row>
    <row r="1866" spans="1:13" ht="15" customHeight="1" x14ac:dyDescent="0.3">
      <c r="A1866" s="3" t="s">
        <v>501</v>
      </c>
      <c r="B1866" s="4" t="s">
        <v>113</v>
      </c>
      <c r="C1866" s="9" t="s">
        <v>114</v>
      </c>
      <c r="D1866" s="4" t="s">
        <v>458</v>
      </c>
      <c r="E1866" s="4" t="s">
        <v>39</v>
      </c>
      <c r="F1866" s="34" t="s">
        <v>326</v>
      </c>
      <c r="G1866" s="35">
        <v>0.2153031</v>
      </c>
      <c r="H1866" s="3" t="s">
        <v>466</v>
      </c>
      <c r="I1866" s="36" t="s">
        <v>1</v>
      </c>
      <c r="J1866" s="36" t="s">
        <v>467</v>
      </c>
      <c r="K1866" s="36" t="str">
        <f t="shared" ca="1" si="29"/>
        <v>A96EFC1D-F0AD-0F48-37B1-CD0408FAAA57</v>
      </c>
      <c r="L1866" s="37"/>
      <c r="M1866" s="37" t="s">
        <v>115</v>
      </c>
    </row>
    <row r="1867" spans="1:13" ht="15" customHeight="1" x14ac:dyDescent="0.3">
      <c r="A1867" s="3" t="s">
        <v>501</v>
      </c>
      <c r="B1867" s="4" t="s">
        <v>113</v>
      </c>
      <c r="C1867" s="9" t="s">
        <v>114</v>
      </c>
      <c r="D1867" s="4" t="s">
        <v>458</v>
      </c>
      <c r="E1867" s="4" t="s">
        <v>39</v>
      </c>
      <c r="F1867" s="34" t="s">
        <v>328</v>
      </c>
      <c r="G1867" s="35">
        <v>0.2153031</v>
      </c>
      <c r="H1867" s="3" t="s">
        <v>466</v>
      </c>
      <c r="I1867" s="36" t="s">
        <v>1</v>
      </c>
      <c r="J1867" s="36" t="s">
        <v>467</v>
      </c>
      <c r="K1867" s="36" t="str">
        <f t="shared" ca="1" si="29"/>
        <v>9CB6B5B6-2A44-25B5-DB0E-5A3353F03F83</v>
      </c>
      <c r="L1867" s="37"/>
      <c r="M1867" s="37" t="s">
        <v>115</v>
      </c>
    </row>
    <row r="1868" spans="1:13" ht="15" customHeight="1" x14ac:dyDescent="0.3">
      <c r="A1868" s="3" t="s">
        <v>501</v>
      </c>
      <c r="B1868" s="4" t="s">
        <v>113</v>
      </c>
      <c r="C1868" s="9" t="s">
        <v>114</v>
      </c>
      <c r="D1868" s="4" t="s">
        <v>458</v>
      </c>
      <c r="E1868" s="4" t="s">
        <v>39</v>
      </c>
      <c r="F1868" s="34" t="s">
        <v>330</v>
      </c>
      <c r="G1868" s="35">
        <v>0.2153031</v>
      </c>
      <c r="H1868" s="3" t="s">
        <v>466</v>
      </c>
      <c r="I1868" s="36" t="s">
        <v>1</v>
      </c>
      <c r="J1868" s="36" t="s">
        <v>467</v>
      </c>
      <c r="K1868" s="36" t="str">
        <f t="shared" ca="1" si="29"/>
        <v>5877F105-6457-4633-5808-9325CE8FF479</v>
      </c>
      <c r="L1868" s="37"/>
      <c r="M1868" s="37" t="s">
        <v>115</v>
      </c>
    </row>
    <row r="1869" spans="1:13" ht="15" customHeight="1" x14ac:dyDescent="0.3">
      <c r="A1869" s="3" t="s">
        <v>501</v>
      </c>
      <c r="B1869" s="4" t="s">
        <v>113</v>
      </c>
      <c r="C1869" s="9" t="s">
        <v>114</v>
      </c>
      <c r="D1869" s="4" t="s">
        <v>458</v>
      </c>
      <c r="E1869" s="4" t="s">
        <v>39</v>
      </c>
      <c r="F1869" s="34" t="s">
        <v>332</v>
      </c>
      <c r="G1869" s="35">
        <v>0.2153031</v>
      </c>
      <c r="H1869" s="3" t="s">
        <v>466</v>
      </c>
      <c r="I1869" s="36" t="s">
        <v>1</v>
      </c>
      <c r="J1869" s="36" t="s">
        <v>467</v>
      </c>
      <c r="K1869" s="36" t="str">
        <f t="shared" ca="1" si="29"/>
        <v>CA00A8EB-EFB4-870A-CB00-D37694BA6954</v>
      </c>
      <c r="L1869" s="37"/>
      <c r="M1869" s="37" t="s">
        <v>115</v>
      </c>
    </row>
    <row r="1870" spans="1:13" ht="15" customHeight="1" x14ac:dyDescent="0.3">
      <c r="A1870" s="3" t="s">
        <v>501</v>
      </c>
      <c r="B1870" s="4" t="s">
        <v>113</v>
      </c>
      <c r="C1870" s="9" t="s">
        <v>114</v>
      </c>
      <c r="D1870" s="4" t="s">
        <v>458</v>
      </c>
      <c r="E1870" s="4" t="s">
        <v>39</v>
      </c>
      <c r="F1870" s="34" t="s">
        <v>334</v>
      </c>
      <c r="G1870" s="35">
        <v>0.2153031</v>
      </c>
      <c r="H1870" s="3" t="s">
        <v>466</v>
      </c>
      <c r="I1870" s="36" t="s">
        <v>1</v>
      </c>
      <c r="J1870" s="36" t="s">
        <v>467</v>
      </c>
      <c r="K1870" s="36" t="str">
        <f t="shared" ca="1" si="29"/>
        <v>38848C22-11C6-CC58-FB0F-09898D3AE0E5</v>
      </c>
      <c r="L1870" s="37"/>
      <c r="M1870" s="37" t="s">
        <v>115</v>
      </c>
    </row>
    <row r="1871" spans="1:13" ht="15" customHeight="1" x14ac:dyDescent="0.3">
      <c r="A1871" s="3" t="s">
        <v>501</v>
      </c>
      <c r="B1871" s="4" t="s">
        <v>113</v>
      </c>
      <c r="C1871" s="9" t="s">
        <v>114</v>
      </c>
      <c r="D1871" s="4" t="s">
        <v>458</v>
      </c>
      <c r="E1871" s="4" t="s">
        <v>39</v>
      </c>
      <c r="F1871" s="34" t="s">
        <v>336</v>
      </c>
      <c r="G1871" s="35">
        <v>0.2153031</v>
      </c>
      <c r="H1871" s="3" t="s">
        <v>466</v>
      </c>
      <c r="I1871" s="36" t="s">
        <v>1</v>
      </c>
      <c r="J1871" s="36" t="s">
        <v>467</v>
      </c>
      <c r="K1871" s="36" t="str">
        <f t="shared" ca="1" si="29"/>
        <v>A00417C6-677A-04AB-EF34-BEA65B85F4E0</v>
      </c>
      <c r="L1871" s="37"/>
      <c r="M1871" s="37" t="s">
        <v>115</v>
      </c>
    </row>
    <row r="1872" spans="1:13" ht="15" customHeight="1" x14ac:dyDescent="0.3">
      <c r="A1872" s="3" t="s">
        <v>501</v>
      </c>
      <c r="B1872" s="4" t="s">
        <v>113</v>
      </c>
      <c r="C1872" s="9" t="s">
        <v>114</v>
      </c>
      <c r="D1872" s="4" t="s">
        <v>458</v>
      </c>
      <c r="E1872" s="4" t="s">
        <v>39</v>
      </c>
      <c r="F1872" s="34" t="s">
        <v>338</v>
      </c>
      <c r="G1872" s="35">
        <v>0.2153031</v>
      </c>
      <c r="H1872" s="3" t="s">
        <v>466</v>
      </c>
      <c r="I1872" s="36" t="s">
        <v>1</v>
      </c>
      <c r="J1872" s="36" t="s">
        <v>467</v>
      </c>
      <c r="K1872" s="36" t="str">
        <f t="shared" ca="1" si="29"/>
        <v>FB329A18-E817-E58B-016F-2F3B30481746</v>
      </c>
      <c r="L1872" s="37"/>
      <c r="M1872" s="37" t="s">
        <v>115</v>
      </c>
    </row>
    <row r="1873" spans="1:13" ht="15" customHeight="1" x14ac:dyDescent="0.3">
      <c r="A1873" s="3" t="s">
        <v>501</v>
      </c>
      <c r="B1873" s="4" t="s">
        <v>113</v>
      </c>
      <c r="C1873" s="9" t="s">
        <v>114</v>
      </c>
      <c r="D1873" s="4" t="s">
        <v>458</v>
      </c>
      <c r="E1873" s="4" t="s">
        <v>39</v>
      </c>
      <c r="F1873" s="34" t="s">
        <v>340</v>
      </c>
      <c r="G1873" s="35">
        <v>0.2153031</v>
      </c>
      <c r="H1873" s="3" t="s">
        <v>466</v>
      </c>
      <c r="I1873" s="36" t="s">
        <v>1</v>
      </c>
      <c r="J1873" s="36" t="s">
        <v>467</v>
      </c>
      <c r="K1873" s="36" t="str">
        <f t="shared" ca="1" si="29"/>
        <v>830976F9-E01A-B4A3-FA5B-F73E2D3EB8E0</v>
      </c>
      <c r="L1873" s="37"/>
      <c r="M1873" s="37" t="s">
        <v>115</v>
      </c>
    </row>
    <row r="1874" spans="1:13" ht="15" customHeight="1" x14ac:dyDescent="0.3">
      <c r="A1874" s="3" t="s">
        <v>501</v>
      </c>
      <c r="B1874" s="4" t="s">
        <v>113</v>
      </c>
      <c r="C1874" s="9" t="s">
        <v>114</v>
      </c>
      <c r="D1874" s="4" t="s">
        <v>458</v>
      </c>
      <c r="E1874" s="4" t="s">
        <v>39</v>
      </c>
      <c r="F1874" s="34" t="s">
        <v>342</v>
      </c>
      <c r="G1874" s="35">
        <v>0.2153031</v>
      </c>
      <c r="H1874" s="3" t="s">
        <v>466</v>
      </c>
      <c r="I1874" s="36" t="s">
        <v>1</v>
      </c>
      <c r="J1874" s="36" t="s">
        <v>467</v>
      </c>
      <c r="K1874" s="36" t="str">
        <f t="shared" ca="1" si="29"/>
        <v>A9AA3F45-F562-3658-E32E-62E2F862C6C6</v>
      </c>
      <c r="L1874" s="37"/>
      <c r="M1874" s="37" t="s">
        <v>115</v>
      </c>
    </row>
    <row r="1875" spans="1:13" ht="15" customHeight="1" x14ac:dyDescent="0.3">
      <c r="A1875" s="3" t="s">
        <v>501</v>
      </c>
      <c r="B1875" s="4" t="s">
        <v>113</v>
      </c>
      <c r="C1875" s="9" t="s">
        <v>114</v>
      </c>
      <c r="D1875" s="4" t="s">
        <v>458</v>
      </c>
      <c r="E1875" s="4" t="s">
        <v>39</v>
      </c>
      <c r="F1875" s="34" t="s">
        <v>344</v>
      </c>
      <c r="G1875" s="35">
        <v>0.2153031</v>
      </c>
      <c r="H1875" s="3" t="s">
        <v>466</v>
      </c>
      <c r="I1875" s="36" t="s">
        <v>1</v>
      </c>
      <c r="J1875" s="36" t="s">
        <v>467</v>
      </c>
      <c r="K1875" s="36" t="str">
        <f t="shared" ca="1" si="29"/>
        <v>8F707D3D-127A-62E8-7B61-565FF8A95911</v>
      </c>
      <c r="L1875" s="37"/>
      <c r="M1875" s="37" t="s">
        <v>115</v>
      </c>
    </row>
    <row r="1876" spans="1:13" ht="15" customHeight="1" x14ac:dyDescent="0.3">
      <c r="A1876" s="3" t="s">
        <v>501</v>
      </c>
      <c r="B1876" s="4" t="s">
        <v>113</v>
      </c>
      <c r="C1876" s="9" t="s">
        <v>114</v>
      </c>
      <c r="D1876" s="4" t="s">
        <v>458</v>
      </c>
      <c r="E1876" s="4" t="s">
        <v>39</v>
      </c>
      <c r="F1876" s="34" t="s">
        <v>346</v>
      </c>
      <c r="G1876" s="35">
        <v>0.2153031</v>
      </c>
      <c r="H1876" s="3" t="s">
        <v>466</v>
      </c>
      <c r="I1876" s="36" t="s">
        <v>1</v>
      </c>
      <c r="J1876" s="36" t="s">
        <v>467</v>
      </c>
      <c r="K1876" s="36" t="str">
        <f t="shared" ca="1" si="29"/>
        <v>32F40950-9C64-F0C9-AA45-8D7528C6CD11</v>
      </c>
      <c r="L1876" s="37"/>
      <c r="M1876" s="37" t="s">
        <v>115</v>
      </c>
    </row>
    <row r="1877" spans="1:13" ht="15" customHeight="1" x14ac:dyDescent="0.3">
      <c r="A1877" s="3" t="s">
        <v>501</v>
      </c>
      <c r="B1877" s="4" t="s">
        <v>113</v>
      </c>
      <c r="C1877" s="9" t="s">
        <v>114</v>
      </c>
      <c r="D1877" s="4" t="s">
        <v>458</v>
      </c>
      <c r="E1877" s="4" t="s">
        <v>39</v>
      </c>
      <c r="F1877" s="34" t="s">
        <v>348</v>
      </c>
      <c r="G1877" s="35">
        <v>0.2153031</v>
      </c>
      <c r="H1877" s="3" t="s">
        <v>466</v>
      </c>
      <c r="I1877" s="36" t="s">
        <v>1</v>
      </c>
      <c r="J1877" s="36" t="s">
        <v>467</v>
      </c>
      <c r="K1877" s="36" t="str">
        <f t="shared" ca="1" si="29"/>
        <v>079B5700-A338-10B3-5914-EC600B3023AD</v>
      </c>
      <c r="L1877" s="37"/>
      <c r="M1877" s="37" t="s">
        <v>115</v>
      </c>
    </row>
    <row r="1878" spans="1:13" ht="15" customHeight="1" x14ac:dyDescent="0.3">
      <c r="A1878" s="3" t="s">
        <v>501</v>
      </c>
      <c r="B1878" s="4" t="s">
        <v>113</v>
      </c>
      <c r="C1878" s="9" t="s">
        <v>114</v>
      </c>
      <c r="D1878" s="4" t="s">
        <v>458</v>
      </c>
      <c r="E1878" s="4" t="s">
        <v>39</v>
      </c>
      <c r="F1878" s="34" t="s">
        <v>350</v>
      </c>
      <c r="G1878" s="35">
        <v>0.2153031</v>
      </c>
      <c r="H1878" s="3" t="s">
        <v>466</v>
      </c>
      <c r="I1878" s="36" t="s">
        <v>1</v>
      </c>
      <c r="J1878" s="36" t="s">
        <v>467</v>
      </c>
      <c r="K1878" s="36" t="str">
        <f t="shared" ca="1" si="29"/>
        <v>2E2B344D-DB4B-F6CD-89B6-F8833C5E01AD</v>
      </c>
      <c r="L1878" s="37"/>
      <c r="M1878" s="37" t="s">
        <v>115</v>
      </c>
    </row>
    <row r="1879" spans="1:13" ht="15" customHeight="1" x14ac:dyDescent="0.3">
      <c r="A1879" s="3" t="s">
        <v>501</v>
      </c>
      <c r="B1879" s="4" t="s">
        <v>113</v>
      </c>
      <c r="C1879" s="9" t="s">
        <v>114</v>
      </c>
      <c r="D1879" s="4" t="s">
        <v>458</v>
      </c>
      <c r="E1879" s="4" t="s">
        <v>39</v>
      </c>
      <c r="F1879" s="34" t="s">
        <v>352</v>
      </c>
      <c r="G1879" s="35">
        <v>0.2153031</v>
      </c>
      <c r="H1879" s="3" t="s">
        <v>466</v>
      </c>
      <c r="I1879" s="36" t="s">
        <v>1</v>
      </c>
      <c r="J1879" s="36" t="s">
        <v>467</v>
      </c>
      <c r="K1879" s="36" t="str">
        <f t="shared" ca="1" si="29"/>
        <v>15D26F9F-8C40-E7B6-6BD3-4CE5BB209801</v>
      </c>
      <c r="L1879" s="37"/>
      <c r="M1879" s="37" t="s">
        <v>115</v>
      </c>
    </row>
    <row r="1880" spans="1:13" ht="15" customHeight="1" x14ac:dyDescent="0.3">
      <c r="A1880" s="3" t="s">
        <v>501</v>
      </c>
      <c r="B1880" s="4" t="s">
        <v>113</v>
      </c>
      <c r="C1880" s="9" t="s">
        <v>114</v>
      </c>
      <c r="D1880" s="4" t="s">
        <v>458</v>
      </c>
      <c r="E1880" s="4" t="s">
        <v>39</v>
      </c>
      <c r="F1880" s="34" t="s">
        <v>354</v>
      </c>
      <c r="G1880" s="35">
        <v>0.2153031</v>
      </c>
      <c r="H1880" s="3" t="s">
        <v>466</v>
      </c>
      <c r="I1880" s="36" t="s">
        <v>1</v>
      </c>
      <c r="J1880" s="36" t="s">
        <v>467</v>
      </c>
      <c r="K1880" s="36" t="str">
        <f t="shared" ca="1" si="29"/>
        <v>0A7473F4-E945-1E8C-5E04-69124C2E35CC</v>
      </c>
      <c r="L1880" s="37"/>
      <c r="M1880" s="37" t="s">
        <v>115</v>
      </c>
    </row>
    <row r="1881" spans="1:13" ht="15" customHeight="1" x14ac:dyDescent="0.3">
      <c r="A1881" s="3" t="s">
        <v>501</v>
      </c>
      <c r="B1881" s="4" t="s">
        <v>113</v>
      </c>
      <c r="C1881" s="9" t="s">
        <v>114</v>
      </c>
      <c r="D1881" s="4" t="s">
        <v>458</v>
      </c>
      <c r="E1881" s="4" t="s">
        <v>39</v>
      </c>
      <c r="F1881" s="34" t="s">
        <v>356</v>
      </c>
      <c r="G1881" s="35">
        <v>0.2153031</v>
      </c>
      <c r="H1881" s="3" t="s">
        <v>466</v>
      </c>
      <c r="I1881" s="36" t="s">
        <v>1</v>
      </c>
      <c r="J1881" s="36" t="s">
        <v>467</v>
      </c>
      <c r="K1881" s="36" t="str">
        <f t="shared" ca="1" si="29"/>
        <v>51D1028E-FC02-AA97-A902-7E9D408E7089</v>
      </c>
      <c r="L1881" s="37"/>
      <c r="M1881" s="37" t="s">
        <v>115</v>
      </c>
    </row>
    <row r="1882" spans="1:13" ht="15" customHeight="1" x14ac:dyDescent="0.3">
      <c r="A1882" s="3" t="s">
        <v>501</v>
      </c>
      <c r="B1882" s="4" t="s">
        <v>113</v>
      </c>
      <c r="C1882" s="9" t="s">
        <v>114</v>
      </c>
      <c r="D1882" s="4" t="s">
        <v>458</v>
      </c>
      <c r="E1882" s="4" t="s">
        <v>39</v>
      </c>
      <c r="F1882" s="34" t="s">
        <v>358</v>
      </c>
      <c r="G1882" s="35">
        <v>0.2153031</v>
      </c>
      <c r="H1882" s="3" t="s">
        <v>466</v>
      </c>
      <c r="I1882" s="36" t="s">
        <v>1</v>
      </c>
      <c r="J1882" s="36" t="s">
        <v>467</v>
      </c>
      <c r="K1882" s="36" t="str">
        <f t="shared" ca="1" si="29"/>
        <v>D1136352-5777-B59B-0E0D-70609FB24EDB</v>
      </c>
      <c r="L1882" s="37"/>
      <c r="M1882" s="37" t="s">
        <v>115</v>
      </c>
    </row>
    <row r="1883" spans="1:13" ht="15" customHeight="1" x14ac:dyDescent="0.3">
      <c r="A1883" s="3" t="s">
        <v>501</v>
      </c>
      <c r="B1883" s="4" t="s">
        <v>113</v>
      </c>
      <c r="C1883" s="9" t="s">
        <v>114</v>
      </c>
      <c r="D1883" s="4" t="s">
        <v>458</v>
      </c>
      <c r="E1883" s="4" t="s">
        <v>39</v>
      </c>
      <c r="F1883" s="34" t="s">
        <v>360</v>
      </c>
      <c r="G1883" s="35">
        <v>0.2153031</v>
      </c>
      <c r="H1883" s="3" t="s">
        <v>466</v>
      </c>
      <c r="I1883" s="36" t="s">
        <v>1</v>
      </c>
      <c r="J1883" s="36" t="s">
        <v>467</v>
      </c>
      <c r="K1883" s="36" t="str">
        <f t="shared" ca="1" si="29"/>
        <v>B9963A1B-2E2B-2868-7CB5-F0BB308698F4</v>
      </c>
      <c r="L1883" s="37"/>
      <c r="M1883" s="37" t="s">
        <v>115</v>
      </c>
    </row>
    <row r="1884" spans="1:13" ht="15" customHeight="1" x14ac:dyDescent="0.3">
      <c r="A1884" s="3" t="s">
        <v>501</v>
      </c>
      <c r="B1884" s="4" t="s">
        <v>113</v>
      </c>
      <c r="C1884" s="9" t="s">
        <v>114</v>
      </c>
      <c r="D1884" s="4" t="s">
        <v>458</v>
      </c>
      <c r="E1884" s="4" t="s">
        <v>39</v>
      </c>
      <c r="F1884" s="34" t="s">
        <v>362</v>
      </c>
      <c r="G1884" s="35">
        <v>0.2153031</v>
      </c>
      <c r="H1884" s="3" t="s">
        <v>466</v>
      </c>
      <c r="I1884" s="36" t="s">
        <v>1</v>
      </c>
      <c r="J1884" s="36" t="s">
        <v>467</v>
      </c>
      <c r="K1884" s="36" t="str">
        <f t="shared" ca="1" si="29"/>
        <v>1E6AC325-1C40-E1F6-1A36-DDDCFDDF23B7</v>
      </c>
      <c r="L1884" s="37"/>
      <c r="M1884" s="37" t="s">
        <v>115</v>
      </c>
    </row>
    <row r="1885" spans="1:13" ht="15" customHeight="1" x14ac:dyDescent="0.3">
      <c r="A1885" s="3" t="s">
        <v>501</v>
      </c>
      <c r="B1885" s="4" t="s">
        <v>113</v>
      </c>
      <c r="C1885" s="9" t="s">
        <v>114</v>
      </c>
      <c r="D1885" s="4" t="s">
        <v>458</v>
      </c>
      <c r="E1885" s="4" t="s">
        <v>39</v>
      </c>
      <c r="F1885" s="34" t="s">
        <v>364</v>
      </c>
      <c r="G1885" s="35">
        <v>0.2153031</v>
      </c>
      <c r="H1885" s="3" t="s">
        <v>466</v>
      </c>
      <c r="I1885" s="36" t="s">
        <v>1</v>
      </c>
      <c r="J1885" s="36" t="s">
        <v>467</v>
      </c>
      <c r="K1885" s="36" t="str">
        <f t="shared" ca="1" si="29"/>
        <v>988643D7-3B80-0842-FA36-5BEDE3157E84</v>
      </c>
      <c r="L1885" s="37"/>
      <c r="M1885" s="37" t="s">
        <v>115</v>
      </c>
    </row>
    <row r="1886" spans="1:13" ht="15" customHeight="1" x14ac:dyDescent="0.3">
      <c r="A1886" s="3" t="s">
        <v>501</v>
      </c>
      <c r="B1886" s="4" t="s">
        <v>113</v>
      </c>
      <c r="C1886" s="9" t="s">
        <v>114</v>
      </c>
      <c r="D1886" s="4" t="s">
        <v>458</v>
      </c>
      <c r="E1886" s="4" t="s">
        <v>39</v>
      </c>
      <c r="F1886" s="34" t="s">
        <v>366</v>
      </c>
      <c r="G1886" s="35">
        <v>0.2153031</v>
      </c>
      <c r="H1886" s="3" t="s">
        <v>466</v>
      </c>
      <c r="I1886" s="36" t="s">
        <v>1</v>
      </c>
      <c r="J1886" s="36" t="s">
        <v>467</v>
      </c>
      <c r="K1886" s="36" t="str">
        <f t="shared" ca="1" si="29"/>
        <v>C7039277-FBAE-A088-9752-564A1A8E95BC</v>
      </c>
      <c r="L1886" s="37"/>
      <c r="M1886" s="37" t="s">
        <v>115</v>
      </c>
    </row>
    <row r="1887" spans="1:13" ht="15" customHeight="1" x14ac:dyDescent="0.3">
      <c r="A1887" s="3" t="s">
        <v>501</v>
      </c>
      <c r="B1887" s="4" t="s">
        <v>113</v>
      </c>
      <c r="C1887" s="9" t="s">
        <v>114</v>
      </c>
      <c r="D1887" s="4" t="s">
        <v>458</v>
      </c>
      <c r="E1887" s="4" t="s">
        <v>39</v>
      </c>
      <c r="F1887" s="34" t="s">
        <v>368</v>
      </c>
      <c r="G1887" s="35">
        <v>0.2153031</v>
      </c>
      <c r="H1887" s="3" t="s">
        <v>466</v>
      </c>
      <c r="I1887" s="36" t="s">
        <v>1</v>
      </c>
      <c r="J1887" s="36" t="s">
        <v>467</v>
      </c>
      <c r="K1887" s="36" t="str">
        <f t="shared" ca="1" si="29"/>
        <v>5C396715-2C90-675F-06EF-844D4DA956ED</v>
      </c>
      <c r="L1887" s="37"/>
      <c r="M1887" s="37" t="s">
        <v>115</v>
      </c>
    </row>
    <row r="1888" spans="1:13" ht="15" customHeight="1" x14ac:dyDescent="0.3">
      <c r="A1888" s="3" t="s">
        <v>501</v>
      </c>
      <c r="B1888" s="4" t="s">
        <v>113</v>
      </c>
      <c r="C1888" s="9" t="s">
        <v>114</v>
      </c>
      <c r="D1888" s="4" t="s">
        <v>458</v>
      </c>
      <c r="E1888" s="4" t="s">
        <v>39</v>
      </c>
      <c r="F1888" s="34" t="s">
        <v>370</v>
      </c>
      <c r="G1888" s="35">
        <v>0.2153031</v>
      </c>
      <c r="H1888" s="3" t="s">
        <v>466</v>
      </c>
      <c r="I1888" s="36" t="s">
        <v>1</v>
      </c>
      <c r="J1888" s="36" t="s">
        <v>467</v>
      </c>
      <c r="K1888" s="36" t="str">
        <f t="shared" ca="1" si="29"/>
        <v>395D070E-7D40-01AC-8A31-742C52D145CA</v>
      </c>
      <c r="L1888" s="37"/>
      <c r="M1888" s="37" t="s">
        <v>115</v>
      </c>
    </row>
    <row r="1889" spans="1:13" ht="15" customHeight="1" x14ac:dyDescent="0.3">
      <c r="A1889" s="3" t="s">
        <v>501</v>
      </c>
      <c r="B1889" s="4" t="s">
        <v>113</v>
      </c>
      <c r="C1889" s="9" t="s">
        <v>114</v>
      </c>
      <c r="D1889" s="4" t="s">
        <v>458</v>
      </c>
      <c r="E1889" s="4" t="s">
        <v>39</v>
      </c>
      <c r="F1889" s="34" t="s">
        <v>372</v>
      </c>
      <c r="G1889" s="35">
        <v>0.2153031</v>
      </c>
      <c r="H1889" s="3" t="s">
        <v>466</v>
      </c>
      <c r="I1889" s="36" t="s">
        <v>1</v>
      </c>
      <c r="J1889" s="36" t="s">
        <v>467</v>
      </c>
      <c r="K1889" s="36" t="str">
        <f t="shared" ca="1" si="29"/>
        <v>5A43E054-CECC-9BCE-E27B-5796EA76D853</v>
      </c>
      <c r="L1889" s="37"/>
      <c r="M1889" s="37" t="s">
        <v>115</v>
      </c>
    </row>
    <row r="1890" spans="1:13" ht="15" customHeight="1" x14ac:dyDescent="0.3">
      <c r="A1890" s="3" t="s">
        <v>501</v>
      </c>
      <c r="B1890" s="4" t="s">
        <v>113</v>
      </c>
      <c r="C1890" s="9" t="s">
        <v>114</v>
      </c>
      <c r="D1890" s="4" t="s">
        <v>458</v>
      </c>
      <c r="E1890" s="4" t="s">
        <v>39</v>
      </c>
      <c r="F1890" s="34" t="s">
        <v>250</v>
      </c>
      <c r="G1890" s="35">
        <v>0.2153031</v>
      </c>
      <c r="H1890" s="3" t="s">
        <v>466</v>
      </c>
      <c r="I1890" s="36" t="s">
        <v>1</v>
      </c>
      <c r="J1890" s="36" t="s">
        <v>467</v>
      </c>
      <c r="K1890" s="36" t="str">
        <f t="shared" ca="1" si="29"/>
        <v>517F629F-CFC6-831A-3B5D-51927374779D</v>
      </c>
      <c r="L1890" s="37"/>
      <c r="M1890" s="37" t="s">
        <v>115</v>
      </c>
    </row>
    <row r="1891" spans="1:13" ht="15" customHeight="1" x14ac:dyDescent="0.3">
      <c r="A1891" s="3" t="s">
        <v>501</v>
      </c>
      <c r="B1891" s="4" t="s">
        <v>113</v>
      </c>
      <c r="C1891" s="9" t="s">
        <v>114</v>
      </c>
      <c r="D1891" s="4" t="s">
        <v>458</v>
      </c>
      <c r="E1891" s="4" t="s">
        <v>39</v>
      </c>
      <c r="F1891" s="38" t="s">
        <v>375</v>
      </c>
      <c r="G1891" s="39">
        <v>0.2153031</v>
      </c>
      <c r="H1891" s="3" t="s">
        <v>466</v>
      </c>
      <c r="I1891" s="36" t="s">
        <v>1</v>
      </c>
      <c r="J1891" s="36" t="s">
        <v>467</v>
      </c>
      <c r="K1891" s="36" t="str">
        <f t="shared" ca="1" si="29"/>
        <v>EF3D16B1-9155-2318-A5A5-9329EC6CC36C</v>
      </c>
      <c r="L1891" s="37"/>
      <c r="M1891" s="37" t="s">
        <v>115</v>
      </c>
    </row>
    <row r="1892" spans="1:13" ht="15" customHeight="1" x14ac:dyDescent="0.3">
      <c r="A1892" s="3" t="s">
        <v>502</v>
      </c>
      <c r="B1892" s="4" t="s">
        <v>113</v>
      </c>
      <c r="C1892" s="9" t="s">
        <v>114</v>
      </c>
      <c r="D1892" s="4" t="s">
        <v>458</v>
      </c>
      <c r="E1892" s="4" t="s">
        <v>39</v>
      </c>
      <c r="F1892" s="34" t="s">
        <v>251</v>
      </c>
      <c r="G1892" s="35">
        <v>50</v>
      </c>
      <c r="H1892" s="3" t="s">
        <v>481</v>
      </c>
      <c r="I1892" s="36" t="s">
        <v>1</v>
      </c>
      <c r="J1892" s="36" t="s">
        <v>464</v>
      </c>
      <c r="K1892" s="36" t="str">
        <f t="shared" ca="1" si="29"/>
        <v>E990B49B-15B9-0300-3D47-C4D10B9DAAE6</v>
      </c>
      <c r="L1892" s="37"/>
      <c r="M1892" s="37" t="s">
        <v>115</v>
      </c>
    </row>
    <row r="1893" spans="1:13" ht="15" customHeight="1" x14ac:dyDescent="0.3">
      <c r="A1893" s="3" t="s">
        <v>502</v>
      </c>
      <c r="B1893" s="4" t="s">
        <v>113</v>
      </c>
      <c r="C1893" s="9" t="s">
        <v>114</v>
      </c>
      <c r="D1893" s="4" t="s">
        <v>458</v>
      </c>
      <c r="E1893" s="4" t="s">
        <v>39</v>
      </c>
      <c r="F1893" s="34" t="s">
        <v>254</v>
      </c>
      <c r="G1893" s="35">
        <v>50</v>
      </c>
      <c r="H1893" s="3" t="s">
        <v>481</v>
      </c>
      <c r="I1893" s="36" t="s">
        <v>1</v>
      </c>
      <c r="J1893" s="36" t="s">
        <v>464</v>
      </c>
      <c r="K1893" s="36" t="str">
        <f t="shared" ca="1" si="29"/>
        <v>908B3F68-F435-6DF0-9D17-FB8767EA4B7B</v>
      </c>
      <c r="L1893" s="37"/>
      <c r="M1893" s="37" t="s">
        <v>115</v>
      </c>
    </row>
    <row r="1894" spans="1:13" ht="15" customHeight="1" x14ac:dyDescent="0.3">
      <c r="A1894" s="3" t="s">
        <v>502</v>
      </c>
      <c r="B1894" s="4" t="s">
        <v>113</v>
      </c>
      <c r="C1894" s="9" t="s">
        <v>114</v>
      </c>
      <c r="D1894" s="4" t="s">
        <v>458</v>
      </c>
      <c r="E1894" s="4" t="s">
        <v>39</v>
      </c>
      <c r="F1894" s="34" t="s">
        <v>256</v>
      </c>
      <c r="G1894" s="35">
        <v>50</v>
      </c>
      <c r="H1894" s="3" t="s">
        <v>481</v>
      </c>
      <c r="I1894" s="36" t="s">
        <v>1</v>
      </c>
      <c r="J1894" s="36" t="s">
        <v>464</v>
      </c>
      <c r="K1894" s="36" t="str">
        <f t="shared" ca="1" si="29"/>
        <v>519CE98B-39FD-E0A5-9D40-656C6E22FFF3</v>
      </c>
      <c r="L1894" s="37"/>
      <c r="M1894" s="37" t="s">
        <v>115</v>
      </c>
    </row>
    <row r="1895" spans="1:13" ht="15" customHeight="1" x14ac:dyDescent="0.3">
      <c r="A1895" s="3" t="s">
        <v>502</v>
      </c>
      <c r="B1895" s="4" t="s">
        <v>113</v>
      </c>
      <c r="C1895" s="9" t="s">
        <v>114</v>
      </c>
      <c r="D1895" s="4" t="s">
        <v>458</v>
      </c>
      <c r="E1895" s="4" t="s">
        <v>39</v>
      </c>
      <c r="F1895" s="34" t="s">
        <v>258</v>
      </c>
      <c r="G1895" s="35">
        <v>50</v>
      </c>
      <c r="H1895" s="3" t="s">
        <v>481</v>
      </c>
      <c r="I1895" s="36" t="s">
        <v>1</v>
      </c>
      <c r="J1895" s="36" t="s">
        <v>464</v>
      </c>
      <c r="K1895" s="36" t="str">
        <f t="shared" ca="1" si="29"/>
        <v>51FD0F00-8FFB-25C2-F9BE-59AB1F7FA5B7</v>
      </c>
      <c r="L1895" s="37"/>
      <c r="M1895" s="37" t="s">
        <v>115</v>
      </c>
    </row>
    <row r="1896" spans="1:13" ht="15" customHeight="1" x14ac:dyDescent="0.3">
      <c r="A1896" s="3" t="s">
        <v>502</v>
      </c>
      <c r="B1896" s="4" t="s">
        <v>113</v>
      </c>
      <c r="C1896" s="9" t="s">
        <v>114</v>
      </c>
      <c r="D1896" s="4" t="s">
        <v>458</v>
      </c>
      <c r="E1896" s="4" t="s">
        <v>39</v>
      </c>
      <c r="F1896" s="34" t="s">
        <v>260</v>
      </c>
      <c r="G1896" s="35">
        <v>50</v>
      </c>
      <c r="H1896" s="3" t="s">
        <v>481</v>
      </c>
      <c r="I1896" s="36" t="s">
        <v>1</v>
      </c>
      <c r="J1896" s="36" t="s">
        <v>464</v>
      </c>
      <c r="K1896" s="36" t="str">
        <f t="shared" ca="1" si="29"/>
        <v>DD89AA66-D862-3AB4-E50F-681C2F83FA77</v>
      </c>
      <c r="L1896" s="37"/>
      <c r="M1896" s="37" t="s">
        <v>115</v>
      </c>
    </row>
    <row r="1897" spans="1:13" ht="15" customHeight="1" x14ac:dyDescent="0.3">
      <c r="A1897" s="3" t="s">
        <v>502</v>
      </c>
      <c r="B1897" s="4" t="s">
        <v>113</v>
      </c>
      <c r="C1897" s="9" t="s">
        <v>114</v>
      </c>
      <c r="D1897" s="4" t="s">
        <v>458</v>
      </c>
      <c r="E1897" s="4" t="s">
        <v>39</v>
      </c>
      <c r="F1897" s="34" t="s">
        <v>262</v>
      </c>
      <c r="G1897" s="35">
        <v>50</v>
      </c>
      <c r="H1897" s="3" t="s">
        <v>481</v>
      </c>
      <c r="I1897" s="36" t="s">
        <v>1</v>
      </c>
      <c r="J1897" s="36" t="s">
        <v>464</v>
      </c>
      <c r="K1897" s="36" t="str">
        <f t="shared" ca="1" si="29"/>
        <v>F50DF0E5-E6EA-7904-073B-CBB7C1B461A4</v>
      </c>
      <c r="L1897" s="37"/>
      <c r="M1897" s="37" t="s">
        <v>115</v>
      </c>
    </row>
    <row r="1898" spans="1:13" ht="15" customHeight="1" x14ac:dyDescent="0.3">
      <c r="A1898" s="3" t="s">
        <v>502</v>
      </c>
      <c r="B1898" s="4" t="s">
        <v>113</v>
      </c>
      <c r="C1898" s="9" t="s">
        <v>114</v>
      </c>
      <c r="D1898" s="4" t="s">
        <v>458</v>
      </c>
      <c r="E1898" s="4" t="s">
        <v>39</v>
      </c>
      <c r="F1898" s="34" t="s">
        <v>264</v>
      </c>
      <c r="G1898" s="35">
        <v>50</v>
      </c>
      <c r="H1898" s="3" t="s">
        <v>481</v>
      </c>
      <c r="I1898" s="36" t="s">
        <v>1</v>
      </c>
      <c r="J1898" s="36" t="s">
        <v>464</v>
      </c>
      <c r="K1898" s="36" t="str">
        <f t="shared" ca="1" si="29"/>
        <v>52F9EBDA-B48E-2C73-A5C2-0EF5C8B6E9CC</v>
      </c>
      <c r="L1898" s="37"/>
      <c r="M1898" s="37" t="s">
        <v>115</v>
      </c>
    </row>
    <row r="1899" spans="1:13" ht="15" customHeight="1" x14ac:dyDescent="0.3">
      <c r="A1899" s="3" t="s">
        <v>502</v>
      </c>
      <c r="B1899" s="4" t="s">
        <v>113</v>
      </c>
      <c r="C1899" s="9" t="s">
        <v>114</v>
      </c>
      <c r="D1899" s="4" t="s">
        <v>458</v>
      </c>
      <c r="E1899" s="4" t="s">
        <v>39</v>
      </c>
      <c r="F1899" s="34" t="s">
        <v>266</v>
      </c>
      <c r="G1899" s="35">
        <v>50</v>
      </c>
      <c r="H1899" s="3" t="s">
        <v>481</v>
      </c>
      <c r="I1899" s="36" t="s">
        <v>1</v>
      </c>
      <c r="J1899" s="36" t="s">
        <v>464</v>
      </c>
      <c r="K1899" s="36" t="str">
        <f t="shared" ca="1" si="29"/>
        <v>D94C63EB-D932-5559-5252-F33E22718231</v>
      </c>
      <c r="L1899" s="37"/>
      <c r="M1899" s="37" t="s">
        <v>115</v>
      </c>
    </row>
    <row r="1900" spans="1:13" ht="15" customHeight="1" x14ac:dyDescent="0.3">
      <c r="A1900" s="3" t="s">
        <v>502</v>
      </c>
      <c r="B1900" s="4" t="s">
        <v>113</v>
      </c>
      <c r="C1900" s="9" t="s">
        <v>114</v>
      </c>
      <c r="D1900" s="4" t="s">
        <v>458</v>
      </c>
      <c r="E1900" s="4" t="s">
        <v>39</v>
      </c>
      <c r="F1900" s="34" t="s">
        <v>268</v>
      </c>
      <c r="G1900" s="35">
        <v>50</v>
      </c>
      <c r="H1900" s="3" t="s">
        <v>481</v>
      </c>
      <c r="I1900" s="36" t="s">
        <v>1</v>
      </c>
      <c r="J1900" s="36" t="s">
        <v>464</v>
      </c>
      <c r="K1900" s="36" t="str">
        <f t="shared" ca="1" si="29"/>
        <v>0BE7BDEB-7553-FC78-A25F-B7E9E96C2C53</v>
      </c>
      <c r="L1900" s="37"/>
      <c r="M1900" s="37" t="s">
        <v>115</v>
      </c>
    </row>
    <row r="1901" spans="1:13" ht="15" customHeight="1" x14ac:dyDescent="0.3">
      <c r="A1901" s="3" t="s">
        <v>502</v>
      </c>
      <c r="B1901" s="4" t="s">
        <v>113</v>
      </c>
      <c r="C1901" s="9" t="s">
        <v>114</v>
      </c>
      <c r="D1901" s="4" t="s">
        <v>458</v>
      </c>
      <c r="E1901" s="4" t="s">
        <v>39</v>
      </c>
      <c r="F1901" s="34" t="s">
        <v>270</v>
      </c>
      <c r="G1901" s="35">
        <v>50</v>
      </c>
      <c r="H1901" s="3" t="s">
        <v>481</v>
      </c>
      <c r="I1901" s="36" t="s">
        <v>1</v>
      </c>
      <c r="J1901" s="36" t="s">
        <v>464</v>
      </c>
      <c r="K1901" s="36" t="str">
        <f t="shared" ca="1" si="29"/>
        <v>BA16A6B0-D981-8637-02D1-E95F46A56C3D</v>
      </c>
      <c r="L1901" s="37"/>
      <c r="M1901" s="37" t="s">
        <v>115</v>
      </c>
    </row>
    <row r="1902" spans="1:13" ht="15" customHeight="1" x14ac:dyDescent="0.3">
      <c r="A1902" s="3" t="s">
        <v>502</v>
      </c>
      <c r="B1902" s="4" t="s">
        <v>113</v>
      </c>
      <c r="C1902" s="9" t="s">
        <v>114</v>
      </c>
      <c r="D1902" s="4" t="s">
        <v>458</v>
      </c>
      <c r="E1902" s="4" t="s">
        <v>39</v>
      </c>
      <c r="F1902" s="34" t="s">
        <v>272</v>
      </c>
      <c r="G1902" s="35">
        <v>50</v>
      </c>
      <c r="H1902" s="3" t="s">
        <v>481</v>
      </c>
      <c r="I1902" s="36" t="s">
        <v>1</v>
      </c>
      <c r="J1902" s="36" t="s">
        <v>464</v>
      </c>
      <c r="K1902" s="36" t="str">
        <f t="shared" ca="1" si="29"/>
        <v>C6CF3F40-2234-9C6C-975A-A5F063A5FB51</v>
      </c>
      <c r="L1902" s="37"/>
      <c r="M1902" s="37" t="s">
        <v>115</v>
      </c>
    </row>
    <row r="1903" spans="1:13" ht="15" customHeight="1" x14ac:dyDescent="0.3">
      <c r="A1903" s="3" t="s">
        <v>502</v>
      </c>
      <c r="B1903" s="4" t="s">
        <v>113</v>
      </c>
      <c r="C1903" s="9" t="s">
        <v>114</v>
      </c>
      <c r="D1903" s="4" t="s">
        <v>458</v>
      </c>
      <c r="E1903" s="4" t="s">
        <v>39</v>
      </c>
      <c r="F1903" s="34" t="s">
        <v>274</v>
      </c>
      <c r="G1903" s="35">
        <v>50</v>
      </c>
      <c r="H1903" s="3" t="s">
        <v>481</v>
      </c>
      <c r="I1903" s="36" t="s">
        <v>1</v>
      </c>
      <c r="J1903" s="36" t="s">
        <v>464</v>
      </c>
      <c r="K1903" s="36" t="str">
        <f t="shared" ca="1" si="29"/>
        <v>897FA527-A810-CFF5-9B14-6B597E0F7580</v>
      </c>
      <c r="L1903" s="37"/>
      <c r="M1903" s="37" t="s">
        <v>115</v>
      </c>
    </row>
    <row r="1904" spans="1:13" ht="15" customHeight="1" x14ac:dyDescent="0.3">
      <c r="A1904" s="3" t="s">
        <v>502</v>
      </c>
      <c r="B1904" s="4" t="s">
        <v>113</v>
      </c>
      <c r="C1904" s="9" t="s">
        <v>114</v>
      </c>
      <c r="D1904" s="4" t="s">
        <v>458</v>
      </c>
      <c r="E1904" s="4" t="s">
        <v>39</v>
      </c>
      <c r="F1904" s="34" t="s">
        <v>276</v>
      </c>
      <c r="G1904" s="35">
        <v>50</v>
      </c>
      <c r="H1904" s="3" t="s">
        <v>481</v>
      </c>
      <c r="I1904" s="36" t="s">
        <v>1</v>
      </c>
      <c r="J1904" s="36" t="s">
        <v>464</v>
      </c>
      <c r="K1904" s="36" t="str">
        <f t="shared" ca="1" si="29"/>
        <v>B471FCEA-6F28-AAC7-EC81-F5C188D014A7</v>
      </c>
      <c r="L1904" s="37"/>
      <c r="M1904" s="37" t="s">
        <v>115</v>
      </c>
    </row>
    <row r="1905" spans="1:13" ht="15" customHeight="1" x14ac:dyDescent="0.3">
      <c r="A1905" s="3" t="s">
        <v>502</v>
      </c>
      <c r="B1905" s="4" t="s">
        <v>113</v>
      </c>
      <c r="C1905" s="9" t="s">
        <v>114</v>
      </c>
      <c r="D1905" s="4" t="s">
        <v>458</v>
      </c>
      <c r="E1905" s="4" t="s">
        <v>39</v>
      </c>
      <c r="F1905" s="34" t="s">
        <v>278</v>
      </c>
      <c r="G1905" s="35">
        <v>50</v>
      </c>
      <c r="H1905" s="3" t="s">
        <v>481</v>
      </c>
      <c r="I1905" s="36" t="s">
        <v>1</v>
      </c>
      <c r="J1905" s="36" t="s">
        <v>464</v>
      </c>
      <c r="K1905" s="36" t="str">
        <f t="shared" ca="1" si="29"/>
        <v>0F7447B5-791B-9117-ACE1-392C82CA729B</v>
      </c>
      <c r="L1905" s="37"/>
      <c r="M1905" s="37" t="s">
        <v>115</v>
      </c>
    </row>
    <row r="1906" spans="1:13" ht="15" customHeight="1" x14ac:dyDescent="0.3">
      <c r="A1906" s="3" t="s">
        <v>502</v>
      </c>
      <c r="B1906" s="4" t="s">
        <v>113</v>
      </c>
      <c r="C1906" s="9" t="s">
        <v>114</v>
      </c>
      <c r="D1906" s="4" t="s">
        <v>458</v>
      </c>
      <c r="E1906" s="4" t="s">
        <v>39</v>
      </c>
      <c r="F1906" s="34" t="s">
        <v>280</v>
      </c>
      <c r="G1906" s="35">
        <v>50</v>
      </c>
      <c r="H1906" s="3" t="s">
        <v>481</v>
      </c>
      <c r="I1906" s="36" t="s">
        <v>1</v>
      </c>
      <c r="J1906" s="36" t="s">
        <v>464</v>
      </c>
      <c r="K1906" s="36" t="str">
        <f t="shared" ca="1" si="29"/>
        <v>22B2FC22-C7AA-7439-92CD-16F667F97AC4</v>
      </c>
      <c r="L1906" s="37"/>
      <c r="M1906" s="37" t="s">
        <v>115</v>
      </c>
    </row>
    <row r="1907" spans="1:13" ht="15" customHeight="1" x14ac:dyDescent="0.3">
      <c r="A1907" s="3" t="s">
        <v>502</v>
      </c>
      <c r="B1907" s="4" t="s">
        <v>113</v>
      </c>
      <c r="C1907" s="9" t="s">
        <v>114</v>
      </c>
      <c r="D1907" s="4" t="s">
        <v>458</v>
      </c>
      <c r="E1907" s="4" t="s">
        <v>39</v>
      </c>
      <c r="F1907" s="34" t="s">
        <v>282</v>
      </c>
      <c r="G1907" s="35">
        <v>50</v>
      </c>
      <c r="H1907" s="3" t="s">
        <v>481</v>
      </c>
      <c r="I1907" s="36" t="s">
        <v>1</v>
      </c>
      <c r="J1907" s="36" t="s">
        <v>464</v>
      </c>
      <c r="K1907" s="36" t="str">
        <f t="shared" ca="1" si="29"/>
        <v>5F0CB13C-89CC-D61A-E9E6-8D076C5AF61D</v>
      </c>
      <c r="L1907" s="37"/>
      <c r="M1907" s="37" t="s">
        <v>115</v>
      </c>
    </row>
    <row r="1908" spans="1:13" ht="15" customHeight="1" x14ac:dyDescent="0.3">
      <c r="A1908" s="3" t="s">
        <v>502</v>
      </c>
      <c r="B1908" s="4" t="s">
        <v>113</v>
      </c>
      <c r="C1908" s="9" t="s">
        <v>114</v>
      </c>
      <c r="D1908" s="4" t="s">
        <v>458</v>
      </c>
      <c r="E1908" s="4" t="s">
        <v>39</v>
      </c>
      <c r="F1908" s="34" t="s">
        <v>284</v>
      </c>
      <c r="G1908" s="35">
        <v>50</v>
      </c>
      <c r="H1908" s="3" t="s">
        <v>481</v>
      </c>
      <c r="I1908" s="36" t="s">
        <v>1</v>
      </c>
      <c r="J1908" s="36" t="s">
        <v>464</v>
      </c>
      <c r="K1908" s="36" t="str">
        <f t="shared" ca="1" si="29"/>
        <v>27092F87-F788-E55D-3A53-22765D06F3B9</v>
      </c>
      <c r="L1908" s="37"/>
      <c r="M1908" s="37" t="s">
        <v>115</v>
      </c>
    </row>
    <row r="1909" spans="1:13" ht="15" customHeight="1" x14ac:dyDescent="0.3">
      <c r="A1909" s="3" t="s">
        <v>502</v>
      </c>
      <c r="B1909" s="4" t="s">
        <v>113</v>
      </c>
      <c r="C1909" s="9" t="s">
        <v>114</v>
      </c>
      <c r="D1909" s="4" t="s">
        <v>458</v>
      </c>
      <c r="E1909" s="4" t="s">
        <v>39</v>
      </c>
      <c r="F1909" s="34" t="s">
        <v>286</v>
      </c>
      <c r="G1909" s="35">
        <v>50</v>
      </c>
      <c r="H1909" s="3" t="s">
        <v>481</v>
      </c>
      <c r="I1909" s="36" t="s">
        <v>1</v>
      </c>
      <c r="J1909" s="36" t="s">
        <v>464</v>
      </c>
      <c r="K1909" s="36" t="str">
        <f t="shared" ca="1" si="29"/>
        <v>5E4260D4-EBD4-03E9-5093-52CF3D2B7359</v>
      </c>
      <c r="L1909" s="37"/>
      <c r="M1909" s="37" t="s">
        <v>115</v>
      </c>
    </row>
    <row r="1910" spans="1:13" ht="15" customHeight="1" x14ac:dyDescent="0.3">
      <c r="A1910" s="3" t="s">
        <v>502</v>
      </c>
      <c r="B1910" s="4" t="s">
        <v>113</v>
      </c>
      <c r="C1910" s="9" t="s">
        <v>114</v>
      </c>
      <c r="D1910" s="4" t="s">
        <v>458</v>
      </c>
      <c r="E1910" s="4" t="s">
        <v>39</v>
      </c>
      <c r="F1910" s="34" t="s">
        <v>288</v>
      </c>
      <c r="G1910" s="35">
        <v>50</v>
      </c>
      <c r="H1910" s="3" t="s">
        <v>481</v>
      </c>
      <c r="I1910" s="36" t="s">
        <v>1</v>
      </c>
      <c r="J1910" s="36" t="s">
        <v>464</v>
      </c>
      <c r="K1910" s="36" t="str">
        <f t="shared" ca="1" si="29"/>
        <v>97FB88DA-806F-7BB7-FE6B-EF774B536310</v>
      </c>
      <c r="L1910" s="37"/>
      <c r="M1910" s="37" t="s">
        <v>115</v>
      </c>
    </row>
    <row r="1911" spans="1:13" ht="15" customHeight="1" x14ac:dyDescent="0.3">
      <c r="A1911" s="3" t="s">
        <v>502</v>
      </c>
      <c r="B1911" s="4" t="s">
        <v>113</v>
      </c>
      <c r="C1911" s="9" t="s">
        <v>114</v>
      </c>
      <c r="D1911" s="4" t="s">
        <v>458</v>
      </c>
      <c r="E1911" s="4" t="s">
        <v>39</v>
      </c>
      <c r="F1911" s="34" t="s">
        <v>290</v>
      </c>
      <c r="G1911" s="35">
        <v>50</v>
      </c>
      <c r="H1911" s="3" t="s">
        <v>481</v>
      </c>
      <c r="I1911" s="36" t="s">
        <v>1</v>
      </c>
      <c r="J1911" s="36" t="s">
        <v>464</v>
      </c>
      <c r="K1911" s="36" t="str">
        <f t="shared" ca="1" si="29"/>
        <v>6E8DDC76-0868-3583-3F47-5FC53203DB79</v>
      </c>
      <c r="L1911" s="37"/>
      <c r="M1911" s="37" t="s">
        <v>115</v>
      </c>
    </row>
    <row r="1912" spans="1:13" ht="15" customHeight="1" x14ac:dyDescent="0.3">
      <c r="A1912" s="3" t="s">
        <v>502</v>
      </c>
      <c r="B1912" s="4" t="s">
        <v>113</v>
      </c>
      <c r="C1912" s="9" t="s">
        <v>114</v>
      </c>
      <c r="D1912" s="4" t="s">
        <v>458</v>
      </c>
      <c r="E1912" s="4" t="s">
        <v>39</v>
      </c>
      <c r="F1912" s="34" t="s">
        <v>292</v>
      </c>
      <c r="G1912" s="35">
        <v>50</v>
      </c>
      <c r="H1912" s="3" t="s">
        <v>481</v>
      </c>
      <c r="I1912" s="36" t="s">
        <v>1</v>
      </c>
      <c r="J1912" s="36" t="s">
        <v>464</v>
      </c>
      <c r="K1912" s="36" t="str">
        <f t="shared" ca="1" si="29"/>
        <v>DF2D5E03-E410-772B-80F8-9A257723C544</v>
      </c>
      <c r="L1912" s="37"/>
      <c r="M1912" s="37" t="s">
        <v>115</v>
      </c>
    </row>
    <row r="1913" spans="1:13" ht="15" customHeight="1" x14ac:dyDescent="0.3">
      <c r="A1913" s="3" t="s">
        <v>502</v>
      </c>
      <c r="B1913" s="4" t="s">
        <v>113</v>
      </c>
      <c r="C1913" s="9" t="s">
        <v>114</v>
      </c>
      <c r="D1913" s="4" t="s">
        <v>458</v>
      </c>
      <c r="E1913" s="4" t="s">
        <v>39</v>
      </c>
      <c r="F1913" s="34" t="s">
        <v>294</v>
      </c>
      <c r="G1913" s="35">
        <v>50</v>
      </c>
      <c r="H1913" s="3" t="s">
        <v>481</v>
      </c>
      <c r="I1913" s="36" t="s">
        <v>1</v>
      </c>
      <c r="J1913" s="36" t="s">
        <v>464</v>
      </c>
      <c r="K1913" s="36" t="str">
        <f t="shared" ca="1" si="29"/>
        <v>A18A6F62-9271-7AF3-FEB2-BC8F434C5D06</v>
      </c>
      <c r="L1913" s="37"/>
      <c r="M1913" s="37" t="s">
        <v>115</v>
      </c>
    </row>
    <row r="1914" spans="1:13" ht="15" customHeight="1" x14ac:dyDescent="0.3">
      <c r="A1914" s="3" t="s">
        <v>502</v>
      </c>
      <c r="B1914" s="4" t="s">
        <v>113</v>
      </c>
      <c r="C1914" s="9" t="s">
        <v>114</v>
      </c>
      <c r="D1914" s="4" t="s">
        <v>458</v>
      </c>
      <c r="E1914" s="4" t="s">
        <v>39</v>
      </c>
      <c r="F1914" s="34" t="s">
        <v>296</v>
      </c>
      <c r="G1914" s="35">
        <v>50</v>
      </c>
      <c r="H1914" s="3" t="s">
        <v>481</v>
      </c>
      <c r="I1914" s="36" t="s">
        <v>1</v>
      </c>
      <c r="J1914" s="36" t="s">
        <v>464</v>
      </c>
      <c r="K1914" s="36" t="str">
        <f t="shared" ca="1" si="29"/>
        <v>480405C8-DF24-8FD1-FC6D-7A357F7F7A0D</v>
      </c>
      <c r="L1914" s="37"/>
      <c r="M1914" s="37" t="s">
        <v>115</v>
      </c>
    </row>
    <row r="1915" spans="1:13" ht="15" customHeight="1" x14ac:dyDescent="0.3">
      <c r="A1915" s="3" t="s">
        <v>502</v>
      </c>
      <c r="B1915" s="4" t="s">
        <v>113</v>
      </c>
      <c r="C1915" s="9" t="s">
        <v>114</v>
      </c>
      <c r="D1915" s="4" t="s">
        <v>458</v>
      </c>
      <c r="E1915" s="4" t="s">
        <v>39</v>
      </c>
      <c r="F1915" s="34" t="s">
        <v>298</v>
      </c>
      <c r="G1915" s="35">
        <v>50</v>
      </c>
      <c r="H1915" s="3" t="s">
        <v>481</v>
      </c>
      <c r="I1915" s="36" t="s">
        <v>1</v>
      </c>
      <c r="J1915" s="36" t="s">
        <v>464</v>
      </c>
      <c r="K1915" s="36" t="str">
        <f t="shared" ca="1" si="29"/>
        <v>892DB7DF-A008-19C7-007E-66C760234CB0</v>
      </c>
      <c r="L1915" s="37"/>
      <c r="M1915" s="37" t="s">
        <v>115</v>
      </c>
    </row>
    <row r="1916" spans="1:13" ht="15" customHeight="1" x14ac:dyDescent="0.3">
      <c r="A1916" s="3" t="s">
        <v>502</v>
      </c>
      <c r="B1916" s="4" t="s">
        <v>113</v>
      </c>
      <c r="C1916" s="9" t="s">
        <v>114</v>
      </c>
      <c r="D1916" s="4" t="s">
        <v>458</v>
      </c>
      <c r="E1916" s="4" t="s">
        <v>39</v>
      </c>
      <c r="F1916" s="34" t="s">
        <v>300</v>
      </c>
      <c r="G1916" s="35">
        <v>50</v>
      </c>
      <c r="H1916" s="3" t="s">
        <v>481</v>
      </c>
      <c r="I1916" s="36" t="s">
        <v>1</v>
      </c>
      <c r="J1916" s="36" t="s">
        <v>464</v>
      </c>
      <c r="K1916" s="36" t="str">
        <f t="shared" ca="1" si="29"/>
        <v>F18D1FBB-17E3-DE55-8F41-AE8200D12A4B</v>
      </c>
      <c r="L1916" s="37"/>
      <c r="M1916" s="37" t="s">
        <v>115</v>
      </c>
    </row>
    <row r="1917" spans="1:13" ht="15" customHeight="1" x14ac:dyDescent="0.3">
      <c r="A1917" s="3" t="s">
        <v>502</v>
      </c>
      <c r="B1917" s="4" t="s">
        <v>113</v>
      </c>
      <c r="C1917" s="9" t="s">
        <v>114</v>
      </c>
      <c r="D1917" s="4" t="s">
        <v>458</v>
      </c>
      <c r="E1917" s="4" t="s">
        <v>39</v>
      </c>
      <c r="F1917" s="34" t="s">
        <v>302</v>
      </c>
      <c r="G1917" s="35">
        <v>50</v>
      </c>
      <c r="H1917" s="3" t="s">
        <v>481</v>
      </c>
      <c r="I1917" s="36" t="s">
        <v>1</v>
      </c>
      <c r="J1917" s="36" t="s">
        <v>464</v>
      </c>
      <c r="K1917" s="36" t="str">
        <f t="shared" ca="1" si="29"/>
        <v>7D8C0F8E-CBD0-A0DE-1E98-6F10C025AD99</v>
      </c>
      <c r="L1917" s="37"/>
      <c r="M1917" s="37" t="s">
        <v>115</v>
      </c>
    </row>
    <row r="1918" spans="1:13" ht="15" customHeight="1" x14ac:dyDescent="0.3">
      <c r="A1918" s="3" t="s">
        <v>502</v>
      </c>
      <c r="B1918" s="4" t="s">
        <v>113</v>
      </c>
      <c r="C1918" s="9" t="s">
        <v>114</v>
      </c>
      <c r="D1918" s="4" t="s">
        <v>458</v>
      </c>
      <c r="E1918" s="4" t="s">
        <v>39</v>
      </c>
      <c r="F1918" s="34" t="s">
        <v>304</v>
      </c>
      <c r="G1918" s="35">
        <v>50</v>
      </c>
      <c r="H1918" s="3" t="s">
        <v>481</v>
      </c>
      <c r="I1918" s="36" t="s">
        <v>1</v>
      </c>
      <c r="J1918" s="36" t="s">
        <v>464</v>
      </c>
      <c r="K1918" s="36" t="str">
        <f t="shared" ca="1" si="29"/>
        <v>73C53315-18D3-7229-424B-CDAFB1D7F253</v>
      </c>
      <c r="L1918" s="37"/>
      <c r="M1918" s="37" t="s">
        <v>115</v>
      </c>
    </row>
    <row r="1919" spans="1:13" ht="15" customHeight="1" x14ac:dyDescent="0.3">
      <c r="A1919" s="3" t="s">
        <v>502</v>
      </c>
      <c r="B1919" s="4" t="s">
        <v>113</v>
      </c>
      <c r="C1919" s="9" t="s">
        <v>114</v>
      </c>
      <c r="D1919" s="4" t="s">
        <v>458</v>
      </c>
      <c r="E1919" s="4" t="s">
        <v>39</v>
      </c>
      <c r="F1919" s="34" t="s">
        <v>306</v>
      </c>
      <c r="G1919" s="35">
        <v>50</v>
      </c>
      <c r="H1919" s="3" t="s">
        <v>481</v>
      </c>
      <c r="I1919" s="36" t="s">
        <v>1</v>
      </c>
      <c r="J1919" s="36" t="s">
        <v>464</v>
      </c>
      <c r="K1919" s="36" t="str">
        <f t="shared" ca="1" si="29"/>
        <v>A717EBED-1079-34AB-7F81-E524985FB7D4</v>
      </c>
      <c r="L1919" s="37"/>
      <c r="M1919" s="37" t="s">
        <v>115</v>
      </c>
    </row>
    <row r="1920" spans="1:13" ht="15" customHeight="1" x14ac:dyDescent="0.3">
      <c r="A1920" s="3" t="s">
        <v>502</v>
      </c>
      <c r="B1920" s="4" t="s">
        <v>113</v>
      </c>
      <c r="C1920" s="9" t="s">
        <v>114</v>
      </c>
      <c r="D1920" s="4" t="s">
        <v>458</v>
      </c>
      <c r="E1920" s="4" t="s">
        <v>39</v>
      </c>
      <c r="F1920" s="34" t="s">
        <v>308</v>
      </c>
      <c r="G1920" s="35">
        <v>50</v>
      </c>
      <c r="H1920" s="3" t="s">
        <v>481</v>
      </c>
      <c r="I1920" s="36" t="s">
        <v>1</v>
      </c>
      <c r="J1920" s="36" t="s">
        <v>464</v>
      </c>
      <c r="K1920" s="36" t="str">
        <f t="shared" ca="1" si="29"/>
        <v>3D9AA3BE-F1BA-AD17-FC1F-2F4635BC04FE</v>
      </c>
      <c r="L1920" s="37"/>
      <c r="M1920" s="37" t="s">
        <v>115</v>
      </c>
    </row>
    <row r="1921" spans="1:13" ht="15" customHeight="1" x14ac:dyDescent="0.3">
      <c r="A1921" s="3" t="s">
        <v>502</v>
      </c>
      <c r="B1921" s="4" t="s">
        <v>113</v>
      </c>
      <c r="C1921" s="9" t="s">
        <v>114</v>
      </c>
      <c r="D1921" s="4" t="s">
        <v>458</v>
      </c>
      <c r="E1921" s="4" t="s">
        <v>39</v>
      </c>
      <c r="F1921" s="34" t="s">
        <v>310</v>
      </c>
      <c r="G1921" s="35">
        <v>50</v>
      </c>
      <c r="H1921" s="3" t="s">
        <v>481</v>
      </c>
      <c r="I1921" s="36" t="s">
        <v>1</v>
      </c>
      <c r="J1921" s="36" t="s">
        <v>464</v>
      </c>
      <c r="K1921" s="36" t="str">
        <f t="shared" ca="1" si="29"/>
        <v>037860AA-22B9-8AA8-196A-B57CC1BB372D</v>
      </c>
      <c r="L1921" s="37"/>
      <c r="M1921" s="37" t="s">
        <v>115</v>
      </c>
    </row>
    <row r="1922" spans="1:13" ht="15" customHeight="1" x14ac:dyDescent="0.3">
      <c r="A1922" s="3" t="s">
        <v>502</v>
      </c>
      <c r="B1922" s="4" t="s">
        <v>113</v>
      </c>
      <c r="C1922" s="9" t="s">
        <v>114</v>
      </c>
      <c r="D1922" s="4" t="s">
        <v>458</v>
      </c>
      <c r="E1922" s="4" t="s">
        <v>39</v>
      </c>
      <c r="F1922" s="34" t="s">
        <v>312</v>
      </c>
      <c r="G1922" s="35">
        <v>50</v>
      </c>
      <c r="H1922" s="3" t="s">
        <v>481</v>
      </c>
      <c r="I1922" s="36" t="s">
        <v>1</v>
      </c>
      <c r="J1922" s="36" t="s">
        <v>464</v>
      </c>
      <c r="K1922" s="36" t="str">
        <f t="shared" ref="K1922:K1985" ca="1" si="30">_GuidQuasiHexGenerator</f>
        <v>7850239C-1493-624C-2140-A52F9612A836</v>
      </c>
      <c r="L1922" s="37"/>
      <c r="M1922" s="37" t="s">
        <v>115</v>
      </c>
    </row>
    <row r="1923" spans="1:13" ht="15" customHeight="1" x14ac:dyDescent="0.3">
      <c r="A1923" s="3" t="s">
        <v>502</v>
      </c>
      <c r="B1923" s="4" t="s">
        <v>113</v>
      </c>
      <c r="C1923" s="9" t="s">
        <v>114</v>
      </c>
      <c r="D1923" s="4" t="s">
        <v>458</v>
      </c>
      <c r="E1923" s="4" t="s">
        <v>39</v>
      </c>
      <c r="F1923" s="34" t="s">
        <v>314</v>
      </c>
      <c r="G1923" s="35">
        <v>50</v>
      </c>
      <c r="H1923" s="3" t="s">
        <v>481</v>
      </c>
      <c r="I1923" s="36" t="s">
        <v>1</v>
      </c>
      <c r="J1923" s="36" t="s">
        <v>464</v>
      </c>
      <c r="K1923" s="36" t="str">
        <f t="shared" ca="1" si="30"/>
        <v>9C9BD2BE-77DE-DA49-81CB-96B4A9AE31AE</v>
      </c>
      <c r="L1923" s="37"/>
      <c r="M1923" s="37" t="s">
        <v>115</v>
      </c>
    </row>
    <row r="1924" spans="1:13" ht="15" customHeight="1" x14ac:dyDescent="0.3">
      <c r="A1924" s="3" t="s">
        <v>502</v>
      </c>
      <c r="B1924" s="4" t="s">
        <v>113</v>
      </c>
      <c r="C1924" s="9" t="s">
        <v>114</v>
      </c>
      <c r="D1924" s="4" t="s">
        <v>458</v>
      </c>
      <c r="E1924" s="4" t="s">
        <v>39</v>
      </c>
      <c r="F1924" s="34" t="s">
        <v>316</v>
      </c>
      <c r="G1924" s="35">
        <v>50</v>
      </c>
      <c r="H1924" s="3" t="s">
        <v>481</v>
      </c>
      <c r="I1924" s="36" t="s">
        <v>1</v>
      </c>
      <c r="J1924" s="36" t="s">
        <v>464</v>
      </c>
      <c r="K1924" s="36" t="str">
        <f t="shared" ca="1" si="30"/>
        <v>601A3CD0-AF4D-A498-FF4B-C009E8248C21</v>
      </c>
      <c r="L1924" s="37"/>
      <c r="M1924" s="37" t="s">
        <v>115</v>
      </c>
    </row>
    <row r="1925" spans="1:13" ht="15" customHeight="1" x14ac:dyDescent="0.3">
      <c r="A1925" s="3" t="s">
        <v>502</v>
      </c>
      <c r="B1925" s="4" t="s">
        <v>113</v>
      </c>
      <c r="C1925" s="9" t="s">
        <v>114</v>
      </c>
      <c r="D1925" s="4" t="s">
        <v>458</v>
      </c>
      <c r="E1925" s="4" t="s">
        <v>39</v>
      </c>
      <c r="F1925" s="34" t="s">
        <v>318</v>
      </c>
      <c r="G1925" s="35">
        <v>50</v>
      </c>
      <c r="H1925" s="3" t="s">
        <v>481</v>
      </c>
      <c r="I1925" s="36" t="s">
        <v>1</v>
      </c>
      <c r="J1925" s="36" t="s">
        <v>464</v>
      </c>
      <c r="K1925" s="36" t="str">
        <f t="shared" ca="1" si="30"/>
        <v>C7618AA3-D45E-CF34-00CC-BD879D9DD097</v>
      </c>
      <c r="L1925" s="37"/>
      <c r="M1925" s="37" t="s">
        <v>115</v>
      </c>
    </row>
    <row r="1926" spans="1:13" ht="15" customHeight="1" x14ac:dyDescent="0.3">
      <c r="A1926" s="3" t="s">
        <v>502</v>
      </c>
      <c r="B1926" s="4" t="s">
        <v>113</v>
      </c>
      <c r="C1926" s="9" t="s">
        <v>114</v>
      </c>
      <c r="D1926" s="4" t="s">
        <v>458</v>
      </c>
      <c r="E1926" s="4" t="s">
        <v>39</v>
      </c>
      <c r="F1926" s="34" t="s">
        <v>320</v>
      </c>
      <c r="G1926" s="35">
        <v>50</v>
      </c>
      <c r="H1926" s="3" t="s">
        <v>481</v>
      </c>
      <c r="I1926" s="36" t="s">
        <v>1</v>
      </c>
      <c r="J1926" s="36" t="s">
        <v>464</v>
      </c>
      <c r="K1926" s="36" t="str">
        <f t="shared" ca="1" si="30"/>
        <v>60597502-E113-D70E-556A-AC547EDE0352</v>
      </c>
      <c r="L1926" s="37"/>
      <c r="M1926" s="37" t="s">
        <v>115</v>
      </c>
    </row>
    <row r="1927" spans="1:13" ht="15" customHeight="1" x14ac:dyDescent="0.3">
      <c r="A1927" s="3" t="s">
        <v>502</v>
      </c>
      <c r="B1927" s="4" t="s">
        <v>113</v>
      </c>
      <c r="C1927" s="9" t="s">
        <v>114</v>
      </c>
      <c r="D1927" s="4" t="s">
        <v>458</v>
      </c>
      <c r="E1927" s="4" t="s">
        <v>39</v>
      </c>
      <c r="F1927" s="34" t="s">
        <v>322</v>
      </c>
      <c r="G1927" s="35">
        <v>50</v>
      </c>
      <c r="H1927" s="3" t="s">
        <v>481</v>
      </c>
      <c r="I1927" s="36" t="s">
        <v>1</v>
      </c>
      <c r="J1927" s="36" t="s">
        <v>464</v>
      </c>
      <c r="K1927" s="36" t="str">
        <f t="shared" ca="1" si="30"/>
        <v>3A258C6B-5FCB-C2B4-B594-672DC2D938DC</v>
      </c>
      <c r="L1927" s="37"/>
      <c r="M1927" s="37" t="s">
        <v>115</v>
      </c>
    </row>
    <row r="1928" spans="1:13" ht="15" customHeight="1" x14ac:dyDescent="0.3">
      <c r="A1928" s="3" t="s">
        <v>502</v>
      </c>
      <c r="B1928" s="4" t="s">
        <v>113</v>
      </c>
      <c r="C1928" s="9" t="s">
        <v>114</v>
      </c>
      <c r="D1928" s="4" t="s">
        <v>458</v>
      </c>
      <c r="E1928" s="4" t="s">
        <v>39</v>
      </c>
      <c r="F1928" s="34" t="s">
        <v>324</v>
      </c>
      <c r="G1928" s="35">
        <v>50</v>
      </c>
      <c r="H1928" s="3" t="s">
        <v>481</v>
      </c>
      <c r="I1928" s="36" t="s">
        <v>1</v>
      </c>
      <c r="J1928" s="36" t="s">
        <v>464</v>
      </c>
      <c r="K1928" s="36" t="str">
        <f t="shared" ca="1" si="30"/>
        <v>239003E7-AEC9-0703-EE56-69FF7D95A3E5</v>
      </c>
      <c r="L1928" s="37"/>
      <c r="M1928" s="37" t="s">
        <v>115</v>
      </c>
    </row>
    <row r="1929" spans="1:13" ht="15" customHeight="1" x14ac:dyDescent="0.3">
      <c r="A1929" s="3" t="s">
        <v>502</v>
      </c>
      <c r="B1929" s="4" t="s">
        <v>113</v>
      </c>
      <c r="C1929" s="9" t="s">
        <v>114</v>
      </c>
      <c r="D1929" s="4" t="s">
        <v>458</v>
      </c>
      <c r="E1929" s="4" t="s">
        <v>39</v>
      </c>
      <c r="F1929" s="34" t="s">
        <v>326</v>
      </c>
      <c r="G1929" s="35">
        <v>50</v>
      </c>
      <c r="H1929" s="3" t="s">
        <v>481</v>
      </c>
      <c r="I1929" s="36" t="s">
        <v>1</v>
      </c>
      <c r="J1929" s="36" t="s">
        <v>464</v>
      </c>
      <c r="K1929" s="36" t="str">
        <f t="shared" ca="1" si="30"/>
        <v>A1F260B4-4B70-A4D1-BC54-69377D53FF74</v>
      </c>
      <c r="L1929" s="37"/>
      <c r="M1929" s="37" t="s">
        <v>115</v>
      </c>
    </row>
    <row r="1930" spans="1:13" ht="15" customHeight="1" x14ac:dyDescent="0.3">
      <c r="A1930" s="3" t="s">
        <v>502</v>
      </c>
      <c r="B1930" s="4" t="s">
        <v>113</v>
      </c>
      <c r="C1930" s="9" t="s">
        <v>114</v>
      </c>
      <c r="D1930" s="4" t="s">
        <v>458</v>
      </c>
      <c r="E1930" s="4" t="s">
        <v>39</v>
      </c>
      <c r="F1930" s="34" t="s">
        <v>328</v>
      </c>
      <c r="G1930" s="35">
        <v>50</v>
      </c>
      <c r="H1930" s="3" t="s">
        <v>481</v>
      </c>
      <c r="I1930" s="36" t="s">
        <v>1</v>
      </c>
      <c r="J1930" s="36" t="s">
        <v>464</v>
      </c>
      <c r="K1930" s="36" t="str">
        <f t="shared" ca="1" si="30"/>
        <v>3B30BE69-E4EA-85D8-9C02-D15BF1928462</v>
      </c>
      <c r="L1930" s="37"/>
      <c r="M1930" s="37" t="s">
        <v>115</v>
      </c>
    </row>
    <row r="1931" spans="1:13" ht="15" customHeight="1" x14ac:dyDescent="0.3">
      <c r="A1931" s="3" t="s">
        <v>502</v>
      </c>
      <c r="B1931" s="4" t="s">
        <v>113</v>
      </c>
      <c r="C1931" s="9" t="s">
        <v>114</v>
      </c>
      <c r="D1931" s="4" t="s">
        <v>458</v>
      </c>
      <c r="E1931" s="4" t="s">
        <v>39</v>
      </c>
      <c r="F1931" s="34" t="s">
        <v>330</v>
      </c>
      <c r="G1931" s="35">
        <v>50</v>
      </c>
      <c r="H1931" s="3" t="s">
        <v>481</v>
      </c>
      <c r="I1931" s="36" t="s">
        <v>1</v>
      </c>
      <c r="J1931" s="36" t="s">
        <v>464</v>
      </c>
      <c r="K1931" s="36" t="str">
        <f t="shared" ca="1" si="30"/>
        <v>058A46CF-0B0E-4344-6719-C99149940921</v>
      </c>
      <c r="L1931" s="37"/>
      <c r="M1931" s="37" t="s">
        <v>115</v>
      </c>
    </row>
    <row r="1932" spans="1:13" ht="15" customHeight="1" x14ac:dyDescent="0.3">
      <c r="A1932" s="3" t="s">
        <v>502</v>
      </c>
      <c r="B1932" s="4" t="s">
        <v>113</v>
      </c>
      <c r="C1932" s="9" t="s">
        <v>114</v>
      </c>
      <c r="D1932" s="4" t="s">
        <v>458</v>
      </c>
      <c r="E1932" s="4" t="s">
        <v>39</v>
      </c>
      <c r="F1932" s="34" t="s">
        <v>332</v>
      </c>
      <c r="G1932" s="35">
        <v>50</v>
      </c>
      <c r="H1932" s="3" t="s">
        <v>481</v>
      </c>
      <c r="I1932" s="36" t="s">
        <v>1</v>
      </c>
      <c r="J1932" s="36" t="s">
        <v>464</v>
      </c>
      <c r="K1932" s="36" t="str">
        <f t="shared" ca="1" si="30"/>
        <v>29CE1982-9B4E-A423-C07E-5DF8ACF9BF82</v>
      </c>
      <c r="L1932" s="37"/>
      <c r="M1932" s="37" t="s">
        <v>115</v>
      </c>
    </row>
    <row r="1933" spans="1:13" ht="15" customHeight="1" x14ac:dyDescent="0.3">
      <c r="A1933" s="3" t="s">
        <v>502</v>
      </c>
      <c r="B1933" s="4" t="s">
        <v>113</v>
      </c>
      <c r="C1933" s="9" t="s">
        <v>114</v>
      </c>
      <c r="D1933" s="4" t="s">
        <v>458</v>
      </c>
      <c r="E1933" s="4" t="s">
        <v>39</v>
      </c>
      <c r="F1933" s="34" t="s">
        <v>334</v>
      </c>
      <c r="G1933" s="35">
        <v>50</v>
      </c>
      <c r="H1933" s="3" t="s">
        <v>481</v>
      </c>
      <c r="I1933" s="36" t="s">
        <v>1</v>
      </c>
      <c r="J1933" s="36" t="s">
        <v>464</v>
      </c>
      <c r="K1933" s="36" t="str">
        <f t="shared" ca="1" si="30"/>
        <v>DC6975D2-AEB2-9653-341C-F3A636CEDC7D</v>
      </c>
      <c r="L1933" s="37"/>
      <c r="M1933" s="37" t="s">
        <v>115</v>
      </c>
    </row>
    <row r="1934" spans="1:13" ht="15" customHeight="1" x14ac:dyDescent="0.3">
      <c r="A1934" s="3" t="s">
        <v>502</v>
      </c>
      <c r="B1934" s="4" t="s">
        <v>113</v>
      </c>
      <c r="C1934" s="9" t="s">
        <v>114</v>
      </c>
      <c r="D1934" s="4" t="s">
        <v>458</v>
      </c>
      <c r="E1934" s="4" t="s">
        <v>39</v>
      </c>
      <c r="F1934" s="34" t="s">
        <v>336</v>
      </c>
      <c r="G1934" s="35">
        <v>50</v>
      </c>
      <c r="H1934" s="3" t="s">
        <v>481</v>
      </c>
      <c r="I1934" s="36" t="s">
        <v>1</v>
      </c>
      <c r="J1934" s="36" t="s">
        <v>464</v>
      </c>
      <c r="K1934" s="36" t="str">
        <f t="shared" ca="1" si="30"/>
        <v>F57B4B3F-63C9-5D4B-30E9-FC779C23AC61</v>
      </c>
      <c r="L1934" s="37"/>
      <c r="M1934" s="37" t="s">
        <v>115</v>
      </c>
    </row>
    <row r="1935" spans="1:13" ht="15" customHeight="1" x14ac:dyDescent="0.3">
      <c r="A1935" s="3" t="s">
        <v>502</v>
      </c>
      <c r="B1935" s="4" t="s">
        <v>113</v>
      </c>
      <c r="C1935" s="9" t="s">
        <v>114</v>
      </c>
      <c r="D1935" s="4" t="s">
        <v>458</v>
      </c>
      <c r="E1935" s="4" t="s">
        <v>39</v>
      </c>
      <c r="F1935" s="34" t="s">
        <v>338</v>
      </c>
      <c r="G1935" s="35">
        <v>50</v>
      </c>
      <c r="H1935" s="3" t="s">
        <v>481</v>
      </c>
      <c r="I1935" s="36" t="s">
        <v>1</v>
      </c>
      <c r="J1935" s="36" t="s">
        <v>464</v>
      </c>
      <c r="K1935" s="36" t="str">
        <f t="shared" ca="1" si="30"/>
        <v>F9FD166E-B56F-7FFA-7F01-5682FF6C731C</v>
      </c>
      <c r="L1935" s="37"/>
      <c r="M1935" s="37" t="s">
        <v>115</v>
      </c>
    </row>
    <row r="1936" spans="1:13" ht="15" customHeight="1" x14ac:dyDescent="0.3">
      <c r="A1936" s="3" t="s">
        <v>502</v>
      </c>
      <c r="B1936" s="4" t="s">
        <v>113</v>
      </c>
      <c r="C1936" s="9" t="s">
        <v>114</v>
      </c>
      <c r="D1936" s="4" t="s">
        <v>458</v>
      </c>
      <c r="E1936" s="4" t="s">
        <v>39</v>
      </c>
      <c r="F1936" s="34" t="s">
        <v>340</v>
      </c>
      <c r="G1936" s="35">
        <v>50</v>
      </c>
      <c r="H1936" s="3" t="s">
        <v>481</v>
      </c>
      <c r="I1936" s="36" t="s">
        <v>1</v>
      </c>
      <c r="J1936" s="36" t="s">
        <v>464</v>
      </c>
      <c r="K1936" s="36" t="str">
        <f t="shared" ca="1" si="30"/>
        <v>B8B06A5D-B45B-9EB8-DE31-4075B69A0523</v>
      </c>
      <c r="L1936" s="37"/>
      <c r="M1936" s="37" t="s">
        <v>115</v>
      </c>
    </row>
    <row r="1937" spans="1:13" ht="15" customHeight="1" x14ac:dyDescent="0.3">
      <c r="A1937" s="3" t="s">
        <v>502</v>
      </c>
      <c r="B1937" s="4" t="s">
        <v>113</v>
      </c>
      <c r="C1937" s="9" t="s">
        <v>114</v>
      </c>
      <c r="D1937" s="4" t="s">
        <v>458</v>
      </c>
      <c r="E1937" s="4" t="s">
        <v>39</v>
      </c>
      <c r="F1937" s="34" t="s">
        <v>342</v>
      </c>
      <c r="G1937" s="35">
        <v>50</v>
      </c>
      <c r="H1937" s="3" t="s">
        <v>481</v>
      </c>
      <c r="I1937" s="36" t="s">
        <v>1</v>
      </c>
      <c r="J1937" s="36" t="s">
        <v>464</v>
      </c>
      <c r="K1937" s="36" t="str">
        <f t="shared" ca="1" si="30"/>
        <v>C8E52722-7984-9974-E1DB-B12CFFF5F41F</v>
      </c>
      <c r="L1937" s="37"/>
      <c r="M1937" s="37" t="s">
        <v>115</v>
      </c>
    </row>
    <row r="1938" spans="1:13" ht="15" customHeight="1" x14ac:dyDescent="0.3">
      <c r="A1938" s="3" t="s">
        <v>502</v>
      </c>
      <c r="B1938" s="4" t="s">
        <v>113</v>
      </c>
      <c r="C1938" s="9" t="s">
        <v>114</v>
      </c>
      <c r="D1938" s="4" t="s">
        <v>458</v>
      </c>
      <c r="E1938" s="4" t="s">
        <v>39</v>
      </c>
      <c r="F1938" s="34" t="s">
        <v>344</v>
      </c>
      <c r="G1938" s="35">
        <v>50</v>
      </c>
      <c r="H1938" s="3" t="s">
        <v>481</v>
      </c>
      <c r="I1938" s="36" t="s">
        <v>1</v>
      </c>
      <c r="J1938" s="36" t="s">
        <v>464</v>
      </c>
      <c r="K1938" s="36" t="str">
        <f t="shared" ca="1" si="30"/>
        <v>A00EF783-E2D8-81F8-6436-6AA2CE8E9B69</v>
      </c>
      <c r="L1938" s="37"/>
      <c r="M1938" s="37" t="s">
        <v>115</v>
      </c>
    </row>
    <row r="1939" spans="1:13" ht="15" customHeight="1" x14ac:dyDescent="0.3">
      <c r="A1939" s="3" t="s">
        <v>502</v>
      </c>
      <c r="B1939" s="4" t="s">
        <v>113</v>
      </c>
      <c r="C1939" s="9" t="s">
        <v>114</v>
      </c>
      <c r="D1939" s="4" t="s">
        <v>458</v>
      </c>
      <c r="E1939" s="4" t="s">
        <v>39</v>
      </c>
      <c r="F1939" s="34" t="s">
        <v>346</v>
      </c>
      <c r="G1939" s="35">
        <v>50</v>
      </c>
      <c r="H1939" s="3" t="s">
        <v>481</v>
      </c>
      <c r="I1939" s="36" t="s">
        <v>1</v>
      </c>
      <c r="J1939" s="36" t="s">
        <v>464</v>
      </c>
      <c r="K1939" s="36" t="str">
        <f t="shared" ca="1" si="30"/>
        <v>8155484E-2557-E1F3-0475-14781FC1A6C8</v>
      </c>
      <c r="L1939" s="37"/>
      <c r="M1939" s="37" t="s">
        <v>115</v>
      </c>
    </row>
    <row r="1940" spans="1:13" ht="15" customHeight="1" x14ac:dyDescent="0.3">
      <c r="A1940" s="3" t="s">
        <v>502</v>
      </c>
      <c r="B1940" s="4" t="s">
        <v>113</v>
      </c>
      <c r="C1940" s="9" t="s">
        <v>114</v>
      </c>
      <c r="D1940" s="4" t="s">
        <v>458</v>
      </c>
      <c r="E1940" s="4" t="s">
        <v>39</v>
      </c>
      <c r="F1940" s="34" t="s">
        <v>348</v>
      </c>
      <c r="G1940" s="35">
        <v>50</v>
      </c>
      <c r="H1940" s="3" t="s">
        <v>481</v>
      </c>
      <c r="I1940" s="36" t="s">
        <v>1</v>
      </c>
      <c r="J1940" s="36" t="s">
        <v>464</v>
      </c>
      <c r="K1940" s="36" t="str">
        <f t="shared" ca="1" si="30"/>
        <v>5F0AA9CB-D1E9-712F-8CF5-1F66992197AA</v>
      </c>
      <c r="L1940" s="37"/>
      <c r="M1940" s="37" t="s">
        <v>115</v>
      </c>
    </row>
    <row r="1941" spans="1:13" ht="15" customHeight="1" x14ac:dyDescent="0.3">
      <c r="A1941" s="3" t="s">
        <v>502</v>
      </c>
      <c r="B1941" s="4" t="s">
        <v>113</v>
      </c>
      <c r="C1941" s="9" t="s">
        <v>114</v>
      </c>
      <c r="D1941" s="4" t="s">
        <v>458</v>
      </c>
      <c r="E1941" s="4" t="s">
        <v>39</v>
      </c>
      <c r="F1941" s="34" t="s">
        <v>350</v>
      </c>
      <c r="G1941" s="35">
        <v>50</v>
      </c>
      <c r="H1941" s="3" t="s">
        <v>481</v>
      </c>
      <c r="I1941" s="36" t="s">
        <v>1</v>
      </c>
      <c r="J1941" s="36" t="s">
        <v>464</v>
      </c>
      <c r="K1941" s="36" t="str">
        <f t="shared" ca="1" si="30"/>
        <v>5E15D209-6C3B-66E6-2AAC-0FDF4214CD0C</v>
      </c>
      <c r="L1941" s="37"/>
      <c r="M1941" s="37" t="s">
        <v>115</v>
      </c>
    </row>
    <row r="1942" spans="1:13" ht="15" customHeight="1" x14ac:dyDescent="0.3">
      <c r="A1942" s="3" t="s">
        <v>502</v>
      </c>
      <c r="B1942" s="4" t="s">
        <v>113</v>
      </c>
      <c r="C1942" s="9" t="s">
        <v>114</v>
      </c>
      <c r="D1942" s="4" t="s">
        <v>458</v>
      </c>
      <c r="E1942" s="4" t="s">
        <v>39</v>
      </c>
      <c r="F1942" s="34" t="s">
        <v>352</v>
      </c>
      <c r="G1942" s="35">
        <v>50</v>
      </c>
      <c r="H1942" s="3" t="s">
        <v>481</v>
      </c>
      <c r="I1942" s="36" t="s">
        <v>1</v>
      </c>
      <c r="J1942" s="36" t="s">
        <v>464</v>
      </c>
      <c r="K1942" s="36" t="str">
        <f t="shared" ca="1" si="30"/>
        <v>B1ACBBF2-40DC-BB38-20F3-90EDA056ABD1</v>
      </c>
      <c r="L1942" s="37"/>
      <c r="M1942" s="37" t="s">
        <v>115</v>
      </c>
    </row>
    <row r="1943" spans="1:13" ht="15" customHeight="1" x14ac:dyDescent="0.3">
      <c r="A1943" s="3" t="s">
        <v>502</v>
      </c>
      <c r="B1943" s="4" t="s">
        <v>113</v>
      </c>
      <c r="C1943" s="9" t="s">
        <v>114</v>
      </c>
      <c r="D1943" s="4" t="s">
        <v>458</v>
      </c>
      <c r="E1943" s="4" t="s">
        <v>39</v>
      </c>
      <c r="F1943" s="34" t="s">
        <v>354</v>
      </c>
      <c r="G1943" s="35">
        <v>50</v>
      </c>
      <c r="H1943" s="3" t="s">
        <v>481</v>
      </c>
      <c r="I1943" s="36" t="s">
        <v>1</v>
      </c>
      <c r="J1943" s="36" t="s">
        <v>464</v>
      </c>
      <c r="K1943" s="36" t="str">
        <f t="shared" ca="1" si="30"/>
        <v>5B046C25-5AA5-35EA-1F62-A4345DC6B5C1</v>
      </c>
      <c r="L1943" s="37"/>
      <c r="M1943" s="37" t="s">
        <v>115</v>
      </c>
    </row>
    <row r="1944" spans="1:13" ht="15" customHeight="1" x14ac:dyDescent="0.3">
      <c r="A1944" s="3" t="s">
        <v>502</v>
      </c>
      <c r="B1944" s="4" t="s">
        <v>113</v>
      </c>
      <c r="C1944" s="9" t="s">
        <v>114</v>
      </c>
      <c r="D1944" s="4" t="s">
        <v>458</v>
      </c>
      <c r="E1944" s="4" t="s">
        <v>39</v>
      </c>
      <c r="F1944" s="34" t="s">
        <v>356</v>
      </c>
      <c r="G1944" s="35">
        <v>50</v>
      </c>
      <c r="H1944" s="3" t="s">
        <v>481</v>
      </c>
      <c r="I1944" s="36" t="s">
        <v>1</v>
      </c>
      <c r="J1944" s="36" t="s">
        <v>464</v>
      </c>
      <c r="K1944" s="36" t="str">
        <f t="shared" ca="1" si="30"/>
        <v>8990AF1F-DDE9-FA8A-96FA-AD44FB3FF5F4</v>
      </c>
      <c r="L1944" s="37"/>
      <c r="M1944" s="37" t="s">
        <v>115</v>
      </c>
    </row>
    <row r="1945" spans="1:13" ht="15" customHeight="1" x14ac:dyDescent="0.3">
      <c r="A1945" s="3" t="s">
        <v>502</v>
      </c>
      <c r="B1945" s="4" t="s">
        <v>113</v>
      </c>
      <c r="C1945" s="9" t="s">
        <v>114</v>
      </c>
      <c r="D1945" s="4" t="s">
        <v>458</v>
      </c>
      <c r="E1945" s="4" t="s">
        <v>39</v>
      </c>
      <c r="F1945" s="34" t="s">
        <v>358</v>
      </c>
      <c r="G1945" s="35">
        <v>50</v>
      </c>
      <c r="H1945" s="3" t="s">
        <v>481</v>
      </c>
      <c r="I1945" s="36" t="s">
        <v>1</v>
      </c>
      <c r="J1945" s="36" t="s">
        <v>464</v>
      </c>
      <c r="K1945" s="36" t="str">
        <f t="shared" ca="1" si="30"/>
        <v>FF4DFE5B-0274-CAED-F55B-419CF49B4D84</v>
      </c>
      <c r="L1945" s="37"/>
      <c r="M1945" s="37" t="s">
        <v>115</v>
      </c>
    </row>
    <row r="1946" spans="1:13" ht="15" customHeight="1" x14ac:dyDescent="0.3">
      <c r="A1946" s="3" t="s">
        <v>502</v>
      </c>
      <c r="B1946" s="4" t="s">
        <v>113</v>
      </c>
      <c r="C1946" s="9" t="s">
        <v>114</v>
      </c>
      <c r="D1946" s="4" t="s">
        <v>458</v>
      </c>
      <c r="E1946" s="4" t="s">
        <v>39</v>
      </c>
      <c r="F1946" s="34" t="s">
        <v>360</v>
      </c>
      <c r="G1946" s="35">
        <v>50</v>
      </c>
      <c r="H1946" s="3" t="s">
        <v>481</v>
      </c>
      <c r="I1946" s="36" t="s">
        <v>1</v>
      </c>
      <c r="J1946" s="36" t="s">
        <v>464</v>
      </c>
      <c r="K1946" s="36" t="str">
        <f t="shared" ca="1" si="30"/>
        <v>108880F8-5D06-1308-A146-1E7A27414A36</v>
      </c>
      <c r="L1946" s="37"/>
      <c r="M1946" s="37" t="s">
        <v>115</v>
      </c>
    </row>
    <row r="1947" spans="1:13" ht="15" customHeight="1" x14ac:dyDescent="0.3">
      <c r="A1947" s="3" t="s">
        <v>502</v>
      </c>
      <c r="B1947" s="4" t="s">
        <v>113</v>
      </c>
      <c r="C1947" s="9" t="s">
        <v>114</v>
      </c>
      <c r="D1947" s="4" t="s">
        <v>458</v>
      </c>
      <c r="E1947" s="4" t="s">
        <v>39</v>
      </c>
      <c r="F1947" s="34" t="s">
        <v>362</v>
      </c>
      <c r="G1947" s="35">
        <v>50</v>
      </c>
      <c r="H1947" s="3" t="s">
        <v>481</v>
      </c>
      <c r="I1947" s="36" t="s">
        <v>1</v>
      </c>
      <c r="J1947" s="36" t="s">
        <v>464</v>
      </c>
      <c r="K1947" s="36" t="str">
        <f t="shared" ca="1" si="30"/>
        <v>846044C8-AFB0-E455-F90F-0D9C9056E703</v>
      </c>
      <c r="L1947" s="37"/>
      <c r="M1947" s="37" t="s">
        <v>115</v>
      </c>
    </row>
    <row r="1948" spans="1:13" ht="15" customHeight="1" x14ac:dyDescent="0.3">
      <c r="A1948" s="3" t="s">
        <v>502</v>
      </c>
      <c r="B1948" s="4" t="s">
        <v>113</v>
      </c>
      <c r="C1948" s="9" t="s">
        <v>114</v>
      </c>
      <c r="D1948" s="4" t="s">
        <v>458</v>
      </c>
      <c r="E1948" s="4" t="s">
        <v>39</v>
      </c>
      <c r="F1948" s="34" t="s">
        <v>364</v>
      </c>
      <c r="G1948" s="35">
        <v>50</v>
      </c>
      <c r="H1948" s="3" t="s">
        <v>481</v>
      </c>
      <c r="I1948" s="36" t="s">
        <v>1</v>
      </c>
      <c r="J1948" s="36" t="s">
        <v>464</v>
      </c>
      <c r="K1948" s="36" t="str">
        <f t="shared" ca="1" si="30"/>
        <v>A714C07F-8CD0-DA6E-2257-2E0996A99819</v>
      </c>
      <c r="L1948" s="37"/>
      <c r="M1948" s="37" t="s">
        <v>115</v>
      </c>
    </row>
    <row r="1949" spans="1:13" ht="15" customHeight="1" x14ac:dyDescent="0.3">
      <c r="A1949" s="3" t="s">
        <v>502</v>
      </c>
      <c r="B1949" s="4" t="s">
        <v>113</v>
      </c>
      <c r="C1949" s="9" t="s">
        <v>114</v>
      </c>
      <c r="D1949" s="4" t="s">
        <v>458</v>
      </c>
      <c r="E1949" s="4" t="s">
        <v>39</v>
      </c>
      <c r="F1949" s="34" t="s">
        <v>366</v>
      </c>
      <c r="G1949" s="35">
        <v>50</v>
      </c>
      <c r="H1949" s="3" t="s">
        <v>481</v>
      </c>
      <c r="I1949" s="36" t="s">
        <v>1</v>
      </c>
      <c r="J1949" s="36" t="s">
        <v>464</v>
      </c>
      <c r="K1949" s="36" t="str">
        <f t="shared" ca="1" si="30"/>
        <v>0259E31D-A709-44E2-19D6-DDBEB9C68D44</v>
      </c>
      <c r="L1949" s="37"/>
      <c r="M1949" s="37" t="s">
        <v>115</v>
      </c>
    </row>
    <row r="1950" spans="1:13" ht="15" customHeight="1" x14ac:dyDescent="0.3">
      <c r="A1950" s="3" t="s">
        <v>502</v>
      </c>
      <c r="B1950" s="4" t="s">
        <v>113</v>
      </c>
      <c r="C1950" s="9" t="s">
        <v>114</v>
      </c>
      <c r="D1950" s="4" t="s">
        <v>458</v>
      </c>
      <c r="E1950" s="4" t="s">
        <v>39</v>
      </c>
      <c r="F1950" s="34" t="s">
        <v>368</v>
      </c>
      <c r="G1950" s="35">
        <v>50</v>
      </c>
      <c r="H1950" s="3" t="s">
        <v>481</v>
      </c>
      <c r="I1950" s="36" t="s">
        <v>1</v>
      </c>
      <c r="J1950" s="36" t="s">
        <v>464</v>
      </c>
      <c r="K1950" s="36" t="str">
        <f t="shared" ca="1" si="30"/>
        <v>AC3E76A5-D380-1CC7-D25A-DAF62E513C99</v>
      </c>
      <c r="L1950" s="37"/>
      <c r="M1950" s="37" t="s">
        <v>115</v>
      </c>
    </row>
    <row r="1951" spans="1:13" ht="15" customHeight="1" x14ac:dyDescent="0.3">
      <c r="A1951" s="3" t="s">
        <v>502</v>
      </c>
      <c r="B1951" s="4" t="s">
        <v>113</v>
      </c>
      <c r="C1951" s="9" t="s">
        <v>114</v>
      </c>
      <c r="D1951" s="4" t="s">
        <v>458</v>
      </c>
      <c r="E1951" s="4" t="s">
        <v>39</v>
      </c>
      <c r="F1951" s="34" t="s">
        <v>370</v>
      </c>
      <c r="G1951" s="35">
        <v>50</v>
      </c>
      <c r="H1951" s="3" t="s">
        <v>481</v>
      </c>
      <c r="I1951" s="36" t="s">
        <v>1</v>
      </c>
      <c r="J1951" s="36" t="s">
        <v>464</v>
      </c>
      <c r="K1951" s="36" t="str">
        <f t="shared" ca="1" si="30"/>
        <v>E6D09EC5-1288-6166-0C7C-C6208E3F4183</v>
      </c>
      <c r="L1951" s="37"/>
      <c r="M1951" s="37" t="s">
        <v>115</v>
      </c>
    </row>
    <row r="1952" spans="1:13" ht="15" customHeight="1" x14ac:dyDescent="0.3">
      <c r="A1952" s="3" t="s">
        <v>502</v>
      </c>
      <c r="B1952" s="4" t="s">
        <v>113</v>
      </c>
      <c r="C1952" s="9" t="s">
        <v>114</v>
      </c>
      <c r="D1952" s="4" t="s">
        <v>458</v>
      </c>
      <c r="E1952" s="4" t="s">
        <v>39</v>
      </c>
      <c r="F1952" s="34" t="s">
        <v>372</v>
      </c>
      <c r="G1952" s="35">
        <v>50</v>
      </c>
      <c r="H1952" s="3" t="s">
        <v>481</v>
      </c>
      <c r="I1952" s="36" t="s">
        <v>1</v>
      </c>
      <c r="J1952" s="36" t="s">
        <v>464</v>
      </c>
      <c r="K1952" s="36" t="str">
        <f t="shared" ca="1" si="30"/>
        <v>0DB9C803-A997-CC7F-0F51-D44B63E9B9CA</v>
      </c>
      <c r="L1952" s="37"/>
      <c r="M1952" s="37" t="s">
        <v>115</v>
      </c>
    </row>
    <row r="1953" spans="1:13" ht="15" customHeight="1" x14ac:dyDescent="0.3">
      <c r="A1953" s="3" t="s">
        <v>502</v>
      </c>
      <c r="B1953" s="4" t="s">
        <v>113</v>
      </c>
      <c r="C1953" s="9" t="s">
        <v>114</v>
      </c>
      <c r="D1953" s="4" t="s">
        <v>458</v>
      </c>
      <c r="E1953" s="4" t="s">
        <v>39</v>
      </c>
      <c r="F1953" s="34" t="s">
        <v>250</v>
      </c>
      <c r="G1953" s="35">
        <v>50</v>
      </c>
      <c r="H1953" s="3" t="s">
        <v>481</v>
      </c>
      <c r="I1953" s="36" t="s">
        <v>1</v>
      </c>
      <c r="J1953" s="36" t="s">
        <v>464</v>
      </c>
      <c r="K1953" s="36" t="str">
        <f t="shared" ca="1" si="30"/>
        <v>E6B5DBBA-ED99-B622-D85F-40E1301AEF40</v>
      </c>
      <c r="L1953" s="37"/>
      <c r="M1953" s="37" t="s">
        <v>115</v>
      </c>
    </row>
    <row r="1954" spans="1:13" ht="15" customHeight="1" x14ac:dyDescent="0.3">
      <c r="A1954" s="3" t="s">
        <v>502</v>
      </c>
      <c r="B1954" s="4" t="s">
        <v>113</v>
      </c>
      <c r="C1954" s="9" t="s">
        <v>114</v>
      </c>
      <c r="D1954" s="4" t="s">
        <v>458</v>
      </c>
      <c r="E1954" s="4" t="s">
        <v>39</v>
      </c>
      <c r="F1954" s="34" t="s">
        <v>375</v>
      </c>
      <c r="G1954" s="35">
        <v>50</v>
      </c>
      <c r="H1954" s="3" t="s">
        <v>481</v>
      </c>
      <c r="I1954" s="36" t="s">
        <v>1</v>
      </c>
      <c r="J1954" s="36" t="s">
        <v>464</v>
      </c>
      <c r="K1954" s="36" t="str">
        <f t="shared" ca="1" si="30"/>
        <v>337CCF8D-F598-EA47-BDC9-911D2F8216F3</v>
      </c>
      <c r="L1954" s="37"/>
      <c r="M1954" s="37" t="s">
        <v>115</v>
      </c>
    </row>
    <row r="1955" spans="1:13" ht="15" customHeight="1" x14ac:dyDescent="0.3">
      <c r="A1955" s="3" t="s">
        <v>503</v>
      </c>
      <c r="B1955" s="4" t="s">
        <v>113</v>
      </c>
      <c r="C1955" s="9" t="s">
        <v>114</v>
      </c>
      <c r="D1955" s="4" t="s">
        <v>458</v>
      </c>
      <c r="E1955" s="4" t="s">
        <v>39</v>
      </c>
      <c r="F1955" s="34" t="s">
        <v>251</v>
      </c>
      <c r="G1955" s="35">
        <v>0</v>
      </c>
      <c r="H1955" s="3" t="s">
        <v>466</v>
      </c>
      <c r="I1955" s="36" t="s">
        <v>1</v>
      </c>
      <c r="J1955" s="36" t="s">
        <v>467</v>
      </c>
      <c r="K1955" s="36" t="str">
        <f t="shared" ca="1" si="30"/>
        <v>C7848936-E403-B548-6BB8-40E37EDB88D5</v>
      </c>
      <c r="L1955" s="37"/>
      <c r="M1955" s="37" t="s">
        <v>115</v>
      </c>
    </row>
    <row r="1956" spans="1:13" ht="15" customHeight="1" x14ac:dyDescent="0.3">
      <c r="A1956" s="3" t="s">
        <v>503</v>
      </c>
      <c r="B1956" s="4" t="s">
        <v>113</v>
      </c>
      <c r="C1956" s="9" t="s">
        <v>114</v>
      </c>
      <c r="D1956" s="4" t="s">
        <v>458</v>
      </c>
      <c r="E1956" s="4" t="s">
        <v>39</v>
      </c>
      <c r="F1956" s="34" t="s">
        <v>254</v>
      </c>
      <c r="G1956" s="35">
        <v>0</v>
      </c>
      <c r="H1956" s="3" t="s">
        <v>466</v>
      </c>
      <c r="I1956" s="36" t="s">
        <v>1</v>
      </c>
      <c r="J1956" s="36" t="s">
        <v>467</v>
      </c>
      <c r="K1956" s="36" t="str">
        <f t="shared" ca="1" si="30"/>
        <v>1D7FCC86-5BCC-7DFB-8B1F-981D730F445D</v>
      </c>
      <c r="L1956" s="37"/>
      <c r="M1956" s="37" t="s">
        <v>115</v>
      </c>
    </row>
    <row r="1957" spans="1:13" ht="15" customHeight="1" x14ac:dyDescent="0.3">
      <c r="A1957" s="3" t="s">
        <v>503</v>
      </c>
      <c r="B1957" s="4" t="s">
        <v>113</v>
      </c>
      <c r="C1957" s="9" t="s">
        <v>114</v>
      </c>
      <c r="D1957" s="4" t="s">
        <v>458</v>
      </c>
      <c r="E1957" s="4" t="s">
        <v>39</v>
      </c>
      <c r="F1957" s="34" t="s">
        <v>256</v>
      </c>
      <c r="G1957" s="35">
        <v>0</v>
      </c>
      <c r="H1957" s="3" t="s">
        <v>466</v>
      </c>
      <c r="I1957" s="36" t="s">
        <v>1</v>
      </c>
      <c r="J1957" s="36" t="s">
        <v>467</v>
      </c>
      <c r="K1957" s="36" t="str">
        <f t="shared" ca="1" si="30"/>
        <v>3442847F-D7DC-89FC-D52C-153BBF0D939A</v>
      </c>
      <c r="L1957" s="37"/>
      <c r="M1957" s="37" t="s">
        <v>115</v>
      </c>
    </row>
    <row r="1958" spans="1:13" ht="15" customHeight="1" x14ac:dyDescent="0.3">
      <c r="A1958" s="3" t="s">
        <v>503</v>
      </c>
      <c r="B1958" s="4" t="s">
        <v>113</v>
      </c>
      <c r="C1958" s="9" t="s">
        <v>114</v>
      </c>
      <c r="D1958" s="4" t="s">
        <v>458</v>
      </c>
      <c r="E1958" s="4" t="s">
        <v>39</v>
      </c>
      <c r="F1958" s="34" t="s">
        <v>258</v>
      </c>
      <c r="G1958" s="35">
        <v>0</v>
      </c>
      <c r="H1958" s="3" t="s">
        <v>466</v>
      </c>
      <c r="I1958" s="36" t="s">
        <v>1</v>
      </c>
      <c r="J1958" s="36" t="s">
        <v>467</v>
      </c>
      <c r="K1958" s="36" t="str">
        <f t="shared" ca="1" si="30"/>
        <v>D31A83AC-29CB-F5B7-6767-392185D82873</v>
      </c>
      <c r="L1958" s="37"/>
      <c r="M1958" s="37" t="s">
        <v>115</v>
      </c>
    </row>
    <row r="1959" spans="1:13" ht="15" customHeight="1" x14ac:dyDescent="0.3">
      <c r="A1959" s="3" t="s">
        <v>503</v>
      </c>
      <c r="B1959" s="4" t="s">
        <v>113</v>
      </c>
      <c r="C1959" s="9" t="s">
        <v>114</v>
      </c>
      <c r="D1959" s="4" t="s">
        <v>458</v>
      </c>
      <c r="E1959" s="4" t="s">
        <v>39</v>
      </c>
      <c r="F1959" s="34" t="s">
        <v>260</v>
      </c>
      <c r="G1959" s="35">
        <v>0</v>
      </c>
      <c r="H1959" s="3" t="s">
        <v>466</v>
      </c>
      <c r="I1959" s="36" t="s">
        <v>1</v>
      </c>
      <c r="J1959" s="36" t="s">
        <v>467</v>
      </c>
      <c r="K1959" s="36" t="str">
        <f t="shared" ca="1" si="30"/>
        <v>02B2B0FB-6C24-DAAD-4ABB-D15A361F95BC</v>
      </c>
      <c r="L1959" s="37"/>
      <c r="M1959" s="37" t="s">
        <v>115</v>
      </c>
    </row>
    <row r="1960" spans="1:13" ht="15" customHeight="1" x14ac:dyDescent="0.3">
      <c r="A1960" s="3" t="s">
        <v>503</v>
      </c>
      <c r="B1960" s="4" t="s">
        <v>113</v>
      </c>
      <c r="C1960" s="9" t="s">
        <v>114</v>
      </c>
      <c r="D1960" s="4" t="s">
        <v>458</v>
      </c>
      <c r="E1960" s="4" t="s">
        <v>39</v>
      </c>
      <c r="F1960" s="34" t="s">
        <v>262</v>
      </c>
      <c r="G1960" s="35">
        <v>0</v>
      </c>
      <c r="H1960" s="3" t="s">
        <v>466</v>
      </c>
      <c r="I1960" s="36" t="s">
        <v>1</v>
      </c>
      <c r="J1960" s="36" t="s">
        <v>467</v>
      </c>
      <c r="K1960" s="36" t="str">
        <f t="shared" ca="1" si="30"/>
        <v>C5A20157-D000-E67C-2472-2E0A1B128870</v>
      </c>
      <c r="L1960" s="37"/>
      <c r="M1960" s="37" t="s">
        <v>115</v>
      </c>
    </row>
    <row r="1961" spans="1:13" ht="15" customHeight="1" x14ac:dyDescent="0.3">
      <c r="A1961" s="3" t="s">
        <v>503</v>
      </c>
      <c r="B1961" s="4" t="s">
        <v>113</v>
      </c>
      <c r="C1961" s="9" t="s">
        <v>114</v>
      </c>
      <c r="D1961" s="4" t="s">
        <v>458</v>
      </c>
      <c r="E1961" s="4" t="s">
        <v>39</v>
      </c>
      <c r="F1961" s="34" t="s">
        <v>264</v>
      </c>
      <c r="G1961" s="35">
        <v>0</v>
      </c>
      <c r="H1961" s="3" t="s">
        <v>466</v>
      </c>
      <c r="I1961" s="36" t="s">
        <v>1</v>
      </c>
      <c r="J1961" s="36" t="s">
        <v>467</v>
      </c>
      <c r="K1961" s="36" t="str">
        <f t="shared" ca="1" si="30"/>
        <v>831CA063-2438-D94A-1B09-A5DFB6A12608</v>
      </c>
      <c r="L1961" s="37"/>
      <c r="M1961" s="37" t="s">
        <v>115</v>
      </c>
    </row>
    <row r="1962" spans="1:13" ht="15" customHeight="1" x14ac:dyDescent="0.3">
      <c r="A1962" s="3" t="s">
        <v>503</v>
      </c>
      <c r="B1962" s="4" t="s">
        <v>113</v>
      </c>
      <c r="C1962" s="9" t="s">
        <v>114</v>
      </c>
      <c r="D1962" s="4" t="s">
        <v>458</v>
      </c>
      <c r="E1962" s="4" t="s">
        <v>39</v>
      </c>
      <c r="F1962" s="34" t="s">
        <v>266</v>
      </c>
      <c r="G1962" s="35">
        <v>0</v>
      </c>
      <c r="H1962" s="3" t="s">
        <v>466</v>
      </c>
      <c r="I1962" s="36" t="s">
        <v>1</v>
      </c>
      <c r="J1962" s="36" t="s">
        <v>467</v>
      </c>
      <c r="K1962" s="36" t="str">
        <f t="shared" ca="1" si="30"/>
        <v>A8A24B43-0F17-1F99-7386-EAA0C4975560</v>
      </c>
      <c r="L1962" s="37"/>
      <c r="M1962" s="37" t="s">
        <v>115</v>
      </c>
    </row>
    <row r="1963" spans="1:13" ht="15" customHeight="1" x14ac:dyDescent="0.3">
      <c r="A1963" s="3" t="s">
        <v>503</v>
      </c>
      <c r="B1963" s="4" t="s">
        <v>113</v>
      </c>
      <c r="C1963" s="9" t="s">
        <v>114</v>
      </c>
      <c r="D1963" s="4" t="s">
        <v>458</v>
      </c>
      <c r="E1963" s="4" t="s">
        <v>39</v>
      </c>
      <c r="F1963" s="34" t="s">
        <v>268</v>
      </c>
      <c r="G1963" s="35">
        <v>0</v>
      </c>
      <c r="H1963" s="3" t="s">
        <v>466</v>
      </c>
      <c r="I1963" s="36" t="s">
        <v>1</v>
      </c>
      <c r="J1963" s="36" t="s">
        <v>467</v>
      </c>
      <c r="K1963" s="36" t="str">
        <f t="shared" ca="1" si="30"/>
        <v>179C06AD-1FE7-6819-DA6C-109F303444DC</v>
      </c>
      <c r="L1963" s="37"/>
      <c r="M1963" s="37" t="s">
        <v>115</v>
      </c>
    </row>
    <row r="1964" spans="1:13" ht="15" customHeight="1" x14ac:dyDescent="0.3">
      <c r="A1964" s="3" t="s">
        <v>503</v>
      </c>
      <c r="B1964" s="4" t="s">
        <v>113</v>
      </c>
      <c r="C1964" s="9" t="s">
        <v>114</v>
      </c>
      <c r="D1964" s="4" t="s">
        <v>458</v>
      </c>
      <c r="E1964" s="4" t="s">
        <v>39</v>
      </c>
      <c r="F1964" s="34" t="s">
        <v>270</v>
      </c>
      <c r="G1964" s="35">
        <v>0</v>
      </c>
      <c r="H1964" s="3" t="s">
        <v>466</v>
      </c>
      <c r="I1964" s="36" t="s">
        <v>1</v>
      </c>
      <c r="J1964" s="36" t="s">
        <v>467</v>
      </c>
      <c r="K1964" s="36" t="str">
        <f t="shared" ca="1" si="30"/>
        <v>A927EA0E-D632-3D50-211E-550E117B3336</v>
      </c>
      <c r="L1964" s="37"/>
      <c r="M1964" s="37" t="s">
        <v>115</v>
      </c>
    </row>
    <row r="1965" spans="1:13" ht="15" customHeight="1" x14ac:dyDescent="0.3">
      <c r="A1965" s="3" t="s">
        <v>503</v>
      </c>
      <c r="B1965" s="4" t="s">
        <v>113</v>
      </c>
      <c r="C1965" s="9" t="s">
        <v>114</v>
      </c>
      <c r="D1965" s="4" t="s">
        <v>458</v>
      </c>
      <c r="E1965" s="4" t="s">
        <v>39</v>
      </c>
      <c r="F1965" s="34" t="s">
        <v>272</v>
      </c>
      <c r="G1965" s="35">
        <v>0</v>
      </c>
      <c r="H1965" s="3" t="s">
        <v>466</v>
      </c>
      <c r="I1965" s="36" t="s">
        <v>1</v>
      </c>
      <c r="J1965" s="36" t="s">
        <v>467</v>
      </c>
      <c r="K1965" s="36" t="str">
        <f t="shared" ca="1" si="30"/>
        <v>E59DE77E-28C1-8AEC-2E28-5D0463CDBD80</v>
      </c>
      <c r="L1965" s="37"/>
      <c r="M1965" s="37" t="s">
        <v>115</v>
      </c>
    </row>
    <row r="1966" spans="1:13" ht="15" customHeight="1" x14ac:dyDescent="0.3">
      <c r="A1966" s="3" t="s">
        <v>503</v>
      </c>
      <c r="B1966" s="4" t="s">
        <v>113</v>
      </c>
      <c r="C1966" s="9" t="s">
        <v>114</v>
      </c>
      <c r="D1966" s="4" t="s">
        <v>458</v>
      </c>
      <c r="E1966" s="4" t="s">
        <v>39</v>
      </c>
      <c r="F1966" s="34" t="s">
        <v>274</v>
      </c>
      <c r="G1966" s="35">
        <v>0</v>
      </c>
      <c r="H1966" s="3" t="s">
        <v>466</v>
      </c>
      <c r="I1966" s="36" t="s">
        <v>1</v>
      </c>
      <c r="J1966" s="36" t="s">
        <v>467</v>
      </c>
      <c r="K1966" s="36" t="str">
        <f t="shared" ca="1" si="30"/>
        <v>332CD4DB-4C73-915F-F65A-DC43CFCAD504</v>
      </c>
      <c r="L1966" s="37"/>
      <c r="M1966" s="37" t="s">
        <v>115</v>
      </c>
    </row>
    <row r="1967" spans="1:13" ht="15" customHeight="1" x14ac:dyDescent="0.3">
      <c r="A1967" s="3" t="s">
        <v>503</v>
      </c>
      <c r="B1967" s="4" t="s">
        <v>113</v>
      </c>
      <c r="C1967" s="9" t="s">
        <v>114</v>
      </c>
      <c r="D1967" s="4" t="s">
        <v>458</v>
      </c>
      <c r="E1967" s="4" t="s">
        <v>39</v>
      </c>
      <c r="F1967" s="34" t="s">
        <v>276</v>
      </c>
      <c r="G1967" s="35">
        <v>0</v>
      </c>
      <c r="H1967" s="3" t="s">
        <v>466</v>
      </c>
      <c r="I1967" s="36" t="s">
        <v>1</v>
      </c>
      <c r="J1967" s="36" t="s">
        <v>467</v>
      </c>
      <c r="K1967" s="36" t="str">
        <f t="shared" ca="1" si="30"/>
        <v>D0F4E942-F49C-0EFD-5FA7-46AA87F1A750</v>
      </c>
      <c r="L1967" s="37"/>
      <c r="M1967" s="37" t="s">
        <v>115</v>
      </c>
    </row>
    <row r="1968" spans="1:13" ht="15" customHeight="1" x14ac:dyDescent="0.3">
      <c r="A1968" s="3" t="s">
        <v>503</v>
      </c>
      <c r="B1968" s="4" t="s">
        <v>113</v>
      </c>
      <c r="C1968" s="9" t="s">
        <v>114</v>
      </c>
      <c r="D1968" s="4" t="s">
        <v>458</v>
      </c>
      <c r="E1968" s="4" t="s">
        <v>39</v>
      </c>
      <c r="F1968" s="34" t="s">
        <v>278</v>
      </c>
      <c r="G1968" s="35">
        <v>0</v>
      </c>
      <c r="H1968" s="3" t="s">
        <v>466</v>
      </c>
      <c r="I1968" s="36" t="s">
        <v>1</v>
      </c>
      <c r="J1968" s="36" t="s">
        <v>467</v>
      </c>
      <c r="K1968" s="36" t="str">
        <f t="shared" ca="1" si="30"/>
        <v>38C106C0-83DC-C1E7-6739-7C044CA8A1CE</v>
      </c>
      <c r="L1968" s="37"/>
      <c r="M1968" s="37" t="s">
        <v>115</v>
      </c>
    </row>
    <row r="1969" spans="1:13" ht="15" customHeight="1" x14ac:dyDescent="0.3">
      <c r="A1969" s="3" t="s">
        <v>503</v>
      </c>
      <c r="B1969" s="4" t="s">
        <v>113</v>
      </c>
      <c r="C1969" s="9" t="s">
        <v>114</v>
      </c>
      <c r="D1969" s="4" t="s">
        <v>458</v>
      </c>
      <c r="E1969" s="4" t="s">
        <v>39</v>
      </c>
      <c r="F1969" s="34" t="s">
        <v>280</v>
      </c>
      <c r="G1969" s="35">
        <v>0</v>
      </c>
      <c r="H1969" s="3" t="s">
        <v>466</v>
      </c>
      <c r="I1969" s="36" t="s">
        <v>1</v>
      </c>
      <c r="J1969" s="36" t="s">
        <v>467</v>
      </c>
      <c r="K1969" s="36" t="str">
        <f t="shared" ca="1" si="30"/>
        <v>B7CBC0CA-3D64-01A2-B2AD-68328C7AEE84</v>
      </c>
      <c r="L1969" s="37"/>
      <c r="M1969" s="37" t="s">
        <v>115</v>
      </c>
    </row>
    <row r="1970" spans="1:13" ht="15" customHeight="1" x14ac:dyDescent="0.3">
      <c r="A1970" s="3" t="s">
        <v>503</v>
      </c>
      <c r="B1970" s="4" t="s">
        <v>113</v>
      </c>
      <c r="C1970" s="9" t="s">
        <v>114</v>
      </c>
      <c r="D1970" s="4" t="s">
        <v>458</v>
      </c>
      <c r="E1970" s="4" t="s">
        <v>39</v>
      </c>
      <c r="F1970" s="34" t="s">
        <v>282</v>
      </c>
      <c r="G1970" s="35">
        <v>0</v>
      </c>
      <c r="H1970" s="3" t="s">
        <v>466</v>
      </c>
      <c r="I1970" s="36" t="s">
        <v>1</v>
      </c>
      <c r="J1970" s="36" t="s">
        <v>467</v>
      </c>
      <c r="K1970" s="36" t="str">
        <f t="shared" ca="1" si="30"/>
        <v>EBB7C24C-1B1B-9BE1-193F-B254F3E758A1</v>
      </c>
      <c r="L1970" s="37"/>
      <c r="M1970" s="37" t="s">
        <v>115</v>
      </c>
    </row>
    <row r="1971" spans="1:13" ht="15" customHeight="1" x14ac:dyDescent="0.3">
      <c r="A1971" s="3" t="s">
        <v>503</v>
      </c>
      <c r="B1971" s="4" t="s">
        <v>113</v>
      </c>
      <c r="C1971" s="9" t="s">
        <v>114</v>
      </c>
      <c r="D1971" s="4" t="s">
        <v>458</v>
      </c>
      <c r="E1971" s="4" t="s">
        <v>39</v>
      </c>
      <c r="F1971" s="34" t="s">
        <v>284</v>
      </c>
      <c r="G1971" s="35">
        <v>0</v>
      </c>
      <c r="H1971" s="3" t="s">
        <v>466</v>
      </c>
      <c r="I1971" s="36" t="s">
        <v>1</v>
      </c>
      <c r="J1971" s="36" t="s">
        <v>467</v>
      </c>
      <c r="K1971" s="36" t="str">
        <f t="shared" ca="1" si="30"/>
        <v>15F34FCE-0DDE-3F75-C43D-6CB0D6674A96</v>
      </c>
      <c r="L1971" s="37"/>
      <c r="M1971" s="37" t="s">
        <v>115</v>
      </c>
    </row>
    <row r="1972" spans="1:13" ht="15" customHeight="1" x14ac:dyDescent="0.3">
      <c r="A1972" s="3" t="s">
        <v>503</v>
      </c>
      <c r="B1972" s="4" t="s">
        <v>113</v>
      </c>
      <c r="C1972" s="9" t="s">
        <v>114</v>
      </c>
      <c r="D1972" s="4" t="s">
        <v>458</v>
      </c>
      <c r="E1972" s="4" t="s">
        <v>39</v>
      </c>
      <c r="F1972" s="34" t="s">
        <v>286</v>
      </c>
      <c r="G1972" s="35">
        <v>0</v>
      </c>
      <c r="H1972" s="3" t="s">
        <v>466</v>
      </c>
      <c r="I1972" s="36" t="s">
        <v>1</v>
      </c>
      <c r="J1972" s="36" t="s">
        <v>467</v>
      </c>
      <c r="K1972" s="36" t="str">
        <f t="shared" ca="1" si="30"/>
        <v>78AEE5FD-47F3-5A17-C926-EAE9C1BFCC71</v>
      </c>
      <c r="L1972" s="37"/>
      <c r="M1972" s="37" t="s">
        <v>115</v>
      </c>
    </row>
    <row r="1973" spans="1:13" ht="15" customHeight="1" x14ac:dyDescent="0.3">
      <c r="A1973" s="3" t="s">
        <v>503</v>
      </c>
      <c r="B1973" s="4" t="s">
        <v>113</v>
      </c>
      <c r="C1973" s="9" t="s">
        <v>114</v>
      </c>
      <c r="D1973" s="4" t="s">
        <v>458</v>
      </c>
      <c r="E1973" s="4" t="s">
        <v>39</v>
      </c>
      <c r="F1973" s="34" t="s">
        <v>288</v>
      </c>
      <c r="G1973" s="35">
        <v>0</v>
      </c>
      <c r="H1973" s="3" t="s">
        <v>466</v>
      </c>
      <c r="I1973" s="36" t="s">
        <v>1</v>
      </c>
      <c r="J1973" s="36" t="s">
        <v>467</v>
      </c>
      <c r="K1973" s="36" t="str">
        <f t="shared" ca="1" si="30"/>
        <v>D81CA8BF-9ABB-198A-183F-8CBF2ECA8012</v>
      </c>
      <c r="L1973" s="37"/>
      <c r="M1973" s="37" t="s">
        <v>115</v>
      </c>
    </row>
    <row r="1974" spans="1:13" ht="15" customHeight="1" x14ac:dyDescent="0.3">
      <c r="A1974" s="3" t="s">
        <v>503</v>
      </c>
      <c r="B1974" s="4" t="s">
        <v>113</v>
      </c>
      <c r="C1974" s="9" t="s">
        <v>114</v>
      </c>
      <c r="D1974" s="4" t="s">
        <v>458</v>
      </c>
      <c r="E1974" s="4" t="s">
        <v>39</v>
      </c>
      <c r="F1974" s="34" t="s">
        <v>290</v>
      </c>
      <c r="G1974" s="35">
        <v>0</v>
      </c>
      <c r="H1974" s="3" t="s">
        <v>466</v>
      </c>
      <c r="I1974" s="36" t="s">
        <v>1</v>
      </c>
      <c r="J1974" s="36" t="s">
        <v>467</v>
      </c>
      <c r="K1974" s="36" t="str">
        <f t="shared" ca="1" si="30"/>
        <v>F7EDCA45-B935-6F1D-27FA-85A5C269F2E8</v>
      </c>
      <c r="L1974" s="37"/>
      <c r="M1974" s="37" t="s">
        <v>115</v>
      </c>
    </row>
    <row r="1975" spans="1:13" ht="15" customHeight="1" x14ac:dyDescent="0.3">
      <c r="A1975" s="3" t="s">
        <v>503</v>
      </c>
      <c r="B1975" s="4" t="s">
        <v>113</v>
      </c>
      <c r="C1975" s="9" t="s">
        <v>114</v>
      </c>
      <c r="D1975" s="4" t="s">
        <v>458</v>
      </c>
      <c r="E1975" s="4" t="s">
        <v>39</v>
      </c>
      <c r="F1975" s="34" t="s">
        <v>292</v>
      </c>
      <c r="G1975" s="35">
        <v>0</v>
      </c>
      <c r="H1975" s="3" t="s">
        <v>466</v>
      </c>
      <c r="I1975" s="36" t="s">
        <v>1</v>
      </c>
      <c r="J1975" s="36" t="s">
        <v>467</v>
      </c>
      <c r="K1975" s="36" t="str">
        <f t="shared" ca="1" si="30"/>
        <v>37686FA4-D85D-5F41-4EB3-04FC8534E289</v>
      </c>
      <c r="L1975" s="37"/>
      <c r="M1975" s="37" t="s">
        <v>115</v>
      </c>
    </row>
    <row r="1976" spans="1:13" ht="15" customHeight="1" x14ac:dyDescent="0.3">
      <c r="A1976" s="3" t="s">
        <v>503</v>
      </c>
      <c r="B1976" s="4" t="s">
        <v>113</v>
      </c>
      <c r="C1976" s="9" t="s">
        <v>114</v>
      </c>
      <c r="D1976" s="4" t="s">
        <v>458</v>
      </c>
      <c r="E1976" s="4" t="s">
        <v>39</v>
      </c>
      <c r="F1976" s="34" t="s">
        <v>294</v>
      </c>
      <c r="G1976" s="35">
        <v>0</v>
      </c>
      <c r="H1976" s="3" t="s">
        <v>466</v>
      </c>
      <c r="I1976" s="36" t="s">
        <v>1</v>
      </c>
      <c r="J1976" s="36" t="s">
        <v>467</v>
      </c>
      <c r="K1976" s="36" t="str">
        <f t="shared" ca="1" si="30"/>
        <v>F915902C-51FA-07B0-D141-7BCDDAD84A2F</v>
      </c>
      <c r="L1976" s="37"/>
      <c r="M1976" s="37" t="s">
        <v>115</v>
      </c>
    </row>
    <row r="1977" spans="1:13" ht="15" customHeight="1" x14ac:dyDescent="0.3">
      <c r="A1977" s="3" t="s">
        <v>503</v>
      </c>
      <c r="B1977" s="4" t="s">
        <v>113</v>
      </c>
      <c r="C1977" s="9" t="s">
        <v>114</v>
      </c>
      <c r="D1977" s="4" t="s">
        <v>458</v>
      </c>
      <c r="E1977" s="4" t="s">
        <v>39</v>
      </c>
      <c r="F1977" s="34" t="s">
        <v>296</v>
      </c>
      <c r="G1977" s="35">
        <v>0</v>
      </c>
      <c r="H1977" s="3" t="s">
        <v>466</v>
      </c>
      <c r="I1977" s="36" t="s">
        <v>1</v>
      </c>
      <c r="J1977" s="36" t="s">
        <v>467</v>
      </c>
      <c r="K1977" s="36" t="str">
        <f t="shared" ca="1" si="30"/>
        <v>1CBA8CC0-BB34-FADD-FCB9-4BEF5D79D18C</v>
      </c>
      <c r="L1977" s="37"/>
      <c r="M1977" s="37" t="s">
        <v>115</v>
      </c>
    </row>
    <row r="1978" spans="1:13" ht="15" customHeight="1" x14ac:dyDescent="0.3">
      <c r="A1978" s="3" t="s">
        <v>503</v>
      </c>
      <c r="B1978" s="4" t="s">
        <v>113</v>
      </c>
      <c r="C1978" s="9" t="s">
        <v>114</v>
      </c>
      <c r="D1978" s="4" t="s">
        <v>458</v>
      </c>
      <c r="E1978" s="4" t="s">
        <v>39</v>
      </c>
      <c r="F1978" s="34" t="s">
        <v>298</v>
      </c>
      <c r="G1978" s="35">
        <v>0</v>
      </c>
      <c r="H1978" s="3" t="s">
        <v>466</v>
      </c>
      <c r="I1978" s="36" t="s">
        <v>1</v>
      </c>
      <c r="J1978" s="36" t="s">
        <v>467</v>
      </c>
      <c r="K1978" s="36" t="str">
        <f t="shared" ca="1" si="30"/>
        <v>3CBA8E7C-22FD-889F-B6C7-308626185A78</v>
      </c>
      <c r="L1978" s="37"/>
      <c r="M1978" s="37" t="s">
        <v>115</v>
      </c>
    </row>
    <row r="1979" spans="1:13" ht="15" customHeight="1" x14ac:dyDescent="0.3">
      <c r="A1979" s="3" t="s">
        <v>503</v>
      </c>
      <c r="B1979" s="4" t="s">
        <v>113</v>
      </c>
      <c r="C1979" s="9" t="s">
        <v>114</v>
      </c>
      <c r="D1979" s="4" t="s">
        <v>458</v>
      </c>
      <c r="E1979" s="4" t="s">
        <v>39</v>
      </c>
      <c r="F1979" s="34" t="s">
        <v>300</v>
      </c>
      <c r="G1979" s="35">
        <v>0</v>
      </c>
      <c r="H1979" s="3" t="s">
        <v>466</v>
      </c>
      <c r="I1979" s="36" t="s">
        <v>1</v>
      </c>
      <c r="J1979" s="36" t="s">
        <v>467</v>
      </c>
      <c r="K1979" s="36" t="str">
        <f t="shared" ca="1" si="30"/>
        <v>CF3EB970-3F81-0B51-FEAE-103056091DA2</v>
      </c>
      <c r="L1979" s="37"/>
      <c r="M1979" s="37" t="s">
        <v>115</v>
      </c>
    </row>
    <row r="1980" spans="1:13" ht="15" customHeight="1" x14ac:dyDescent="0.3">
      <c r="A1980" s="3" t="s">
        <v>503</v>
      </c>
      <c r="B1980" s="4" t="s">
        <v>113</v>
      </c>
      <c r="C1980" s="9" t="s">
        <v>114</v>
      </c>
      <c r="D1980" s="4" t="s">
        <v>458</v>
      </c>
      <c r="E1980" s="4" t="s">
        <v>39</v>
      </c>
      <c r="F1980" s="34" t="s">
        <v>302</v>
      </c>
      <c r="G1980" s="35">
        <v>0</v>
      </c>
      <c r="H1980" s="3" t="s">
        <v>466</v>
      </c>
      <c r="I1980" s="36" t="s">
        <v>1</v>
      </c>
      <c r="J1980" s="36" t="s">
        <v>467</v>
      </c>
      <c r="K1980" s="36" t="str">
        <f t="shared" ca="1" si="30"/>
        <v>8DCBE2DE-F378-C405-41DE-4478BC09F252</v>
      </c>
      <c r="L1980" s="37"/>
      <c r="M1980" s="37" t="s">
        <v>115</v>
      </c>
    </row>
    <row r="1981" spans="1:13" ht="15" customHeight="1" x14ac:dyDescent="0.3">
      <c r="A1981" s="3" t="s">
        <v>503</v>
      </c>
      <c r="B1981" s="4" t="s">
        <v>113</v>
      </c>
      <c r="C1981" s="9" t="s">
        <v>114</v>
      </c>
      <c r="D1981" s="4" t="s">
        <v>458</v>
      </c>
      <c r="E1981" s="4" t="s">
        <v>39</v>
      </c>
      <c r="F1981" s="34" t="s">
        <v>304</v>
      </c>
      <c r="G1981" s="35">
        <v>0</v>
      </c>
      <c r="H1981" s="3" t="s">
        <v>466</v>
      </c>
      <c r="I1981" s="36" t="s">
        <v>1</v>
      </c>
      <c r="J1981" s="36" t="s">
        <v>467</v>
      </c>
      <c r="K1981" s="36" t="str">
        <f t="shared" ca="1" si="30"/>
        <v>17454382-D5B4-DA8E-D04E-0575ADC7D158</v>
      </c>
      <c r="L1981" s="37"/>
      <c r="M1981" s="37" t="s">
        <v>115</v>
      </c>
    </row>
    <row r="1982" spans="1:13" ht="15" customHeight="1" x14ac:dyDescent="0.3">
      <c r="A1982" s="3" t="s">
        <v>503</v>
      </c>
      <c r="B1982" s="4" t="s">
        <v>113</v>
      </c>
      <c r="C1982" s="9" t="s">
        <v>114</v>
      </c>
      <c r="D1982" s="4" t="s">
        <v>458</v>
      </c>
      <c r="E1982" s="4" t="s">
        <v>39</v>
      </c>
      <c r="F1982" s="34" t="s">
        <v>306</v>
      </c>
      <c r="G1982" s="35">
        <v>0</v>
      </c>
      <c r="H1982" s="3" t="s">
        <v>466</v>
      </c>
      <c r="I1982" s="36" t="s">
        <v>1</v>
      </c>
      <c r="J1982" s="36" t="s">
        <v>467</v>
      </c>
      <c r="K1982" s="36" t="str">
        <f t="shared" ca="1" si="30"/>
        <v>77349907-FC98-B8FD-05AC-9F81AE9C5EFF</v>
      </c>
      <c r="L1982" s="37"/>
      <c r="M1982" s="37" t="s">
        <v>115</v>
      </c>
    </row>
    <row r="1983" spans="1:13" ht="15" customHeight="1" x14ac:dyDescent="0.3">
      <c r="A1983" s="3" t="s">
        <v>503</v>
      </c>
      <c r="B1983" s="4" t="s">
        <v>113</v>
      </c>
      <c r="C1983" s="9" t="s">
        <v>114</v>
      </c>
      <c r="D1983" s="4" t="s">
        <v>458</v>
      </c>
      <c r="E1983" s="4" t="s">
        <v>39</v>
      </c>
      <c r="F1983" s="34" t="s">
        <v>308</v>
      </c>
      <c r="G1983" s="35">
        <v>0</v>
      </c>
      <c r="H1983" s="3" t="s">
        <v>466</v>
      </c>
      <c r="I1983" s="36" t="s">
        <v>1</v>
      </c>
      <c r="J1983" s="36" t="s">
        <v>467</v>
      </c>
      <c r="K1983" s="36" t="str">
        <f t="shared" ca="1" si="30"/>
        <v>FF771A4E-E25F-F4E4-17DE-6313123D3BC4</v>
      </c>
      <c r="L1983" s="37"/>
      <c r="M1983" s="37" t="s">
        <v>115</v>
      </c>
    </row>
    <row r="1984" spans="1:13" ht="15" customHeight="1" x14ac:dyDescent="0.3">
      <c r="A1984" s="3" t="s">
        <v>503</v>
      </c>
      <c r="B1984" s="4" t="s">
        <v>113</v>
      </c>
      <c r="C1984" s="9" t="s">
        <v>114</v>
      </c>
      <c r="D1984" s="4" t="s">
        <v>458</v>
      </c>
      <c r="E1984" s="4" t="s">
        <v>39</v>
      </c>
      <c r="F1984" s="34" t="s">
        <v>310</v>
      </c>
      <c r="G1984" s="35">
        <v>0</v>
      </c>
      <c r="H1984" s="3" t="s">
        <v>466</v>
      </c>
      <c r="I1984" s="36" t="s">
        <v>1</v>
      </c>
      <c r="J1984" s="36" t="s">
        <v>467</v>
      </c>
      <c r="K1984" s="36" t="str">
        <f t="shared" ca="1" si="30"/>
        <v>E5F38170-A53A-D844-5E7E-0520EB610ECE</v>
      </c>
      <c r="L1984" s="37"/>
      <c r="M1984" s="37" t="s">
        <v>115</v>
      </c>
    </row>
    <row r="1985" spans="1:13" ht="15" customHeight="1" x14ac:dyDescent="0.3">
      <c r="A1985" s="3" t="s">
        <v>503</v>
      </c>
      <c r="B1985" s="4" t="s">
        <v>113</v>
      </c>
      <c r="C1985" s="9" t="s">
        <v>114</v>
      </c>
      <c r="D1985" s="4" t="s">
        <v>458</v>
      </c>
      <c r="E1985" s="4" t="s">
        <v>39</v>
      </c>
      <c r="F1985" s="34" t="s">
        <v>312</v>
      </c>
      <c r="G1985" s="35">
        <v>0</v>
      </c>
      <c r="H1985" s="3" t="s">
        <v>466</v>
      </c>
      <c r="I1985" s="36" t="s">
        <v>1</v>
      </c>
      <c r="J1985" s="36" t="s">
        <v>467</v>
      </c>
      <c r="K1985" s="36" t="str">
        <f t="shared" ca="1" si="30"/>
        <v>088F6D74-7CF7-59BB-5A0B-37E1C5FC9B2E</v>
      </c>
      <c r="L1985" s="37"/>
      <c r="M1985" s="37" t="s">
        <v>115</v>
      </c>
    </row>
    <row r="1986" spans="1:13" ht="15" customHeight="1" x14ac:dyDescent="0.3">
      <c r="A1986" s="3" t="s">
        <v>503</v>
      </c>
      <c r="B1986" s="4" t="s">
        <v>113</v>
      </c>
      <c r="C1986" s="9" t="s">
        <v>114</v>
      </c>
      <c r="D1986" s="4" t="s">
        <v>458</v>
      </c>
      <c r="E1986" s="4" t="s">
        <v>39</v>
      </c>
      <c r="F1986" s="34" t="s">
        <v>314</v>
      </c>
      <c r="G1986" s="35">
        <v>0</v>
      </c>
      <c r="H1986" s="3" t="s">
        <v>466</v>
      </c>
      <c r="I1986" s="36" t="s">
        <v>1</v>
      </c>
      <c r="J1986" s="36" t="s">
        <v>467</v>
      </c>
      <c r="K1986" s="36" t="str">
        <f t="shared" ref="K1986:K2049" ca="1" si="31">_GuidQuasiHexGenerator</f>
        <v>DA20193B-D574-8999-D451-CF6E926DB99F</v>
      </c>
      <c r="L1986" s="37"/>
      <c r="M1986" s="37" t="s">
        <v>115</v>
      </c>
    </row>
    <row r="1987" spans="1:13" ht="15" customHeight="1" x14ac:dyDescent="0.3">
      <c r="A1987" s="3" t="s">
        <v>503</v>
      </c>
      <c r="B1987" s="4" t="s">
        <v>113</v>
      </c>
      <c r="C1987" s="9" t="s">
        <v>114</v>
      </c>
      <c r="D1987" s="4" t="s">
        <v>458</v>
      </c>
      <c r="E1987" s="4" t="s">
        <v>39</v>
      </c>
      <c r="F1987" s="34" t="s">
        <v>316</v>
      </c>
      <c r="G1987" s="35">
        <v>0</v>
      </c>
      <c r="H1987" s="3" t="s">
        <v>466</v>
      </c>
      <c r="I1987" s="36" t="s">
        <v>1</v>
      </c>
      <c r="J1987" s="36" t="s">
        <v>467</v>
      </c>
      <c r="K1987" s="36" t="str">
        <f t="shared" ca="1" si="31"/>
        <v>FA734582-A439-7BAD-D170-E9E009726503</v>
      </c>
      <c r="L1987" s="37"/>
      <c r="M1987" s="37" t="s">
        <v>115</v>
      </c>
    </row>
    <row r="1988" spans="1:13" ht="15" customHeight="1" x14ac:dyDescent="0.3">
      <c r="A1988" s="3" t="s">
        <v>503</v>
      </c>
      <c r="B1988" s="4" t="s">
        <v>113</v>
      </c>
      <c r="C1988" s="9" t="s">
        <v>114</v>
      </c>
      <c r="D1988" s="4" t="s">
        <v>458</v>
      </c>
      <c r="E1988" s="4" t="s">
        <v>39</v>
      </c>
      <c r="F1988" s="34" t="s">
        <v>318</v>
      </c>
      <c r="G1988" s="35">
        <v>0</v>
      </c>
      <c r="H1988" s="3" t="s">
        <v>466</v>
      </c>
      <c r="I1988" s="36" t="s">
        <v>1</v>
      </c>
      <c r="J1988" s="36" t="s">
        <v>467</v>
      </c>
      <c r="K1988" s="36" t="str">
        <f t="shared" ca="1" si="31"/>
        <v>D86EDD05-88D0-A328-35EA-9E9989B8E885</v>
      </c>
      <c r="L1988" s="37"/>
      <c r="M1988" s="37" t="s">
        <v>115</v>
      </c>
    </row>
    <row r="1989" spans="1:13" ht="15" customHeight="1" x14ac:dyDescent="0.3">
      <c r="A1989" s="3" t="s">
        <v>503</v>
      </c>
      <c r="B1989" s="4" t="s">
        <v>113</v>
      </c>
      <c r="C1989" s="9" t="s">
        <v>114</v>
      </c>
      <c r="D1989" s="4" t="s">
        <v>458</v>
      </c>
      <c r="E1989" s="4" t="s">
        <v>39</v>
      </c>
      <c r="F1989" s="34" t="s">
        <v>320</v>
      </c>
      <c r="G1989" s="35">
        <v>0</v>
      </c>
      <c r="H1989" s="3" t="s">
        <v>466</v>
      </c>
      <c r="I1989" s="36" t="s">
        <v>1</v>
      </c>
      <c r="J1989" s="36" t="s">
        <v>467</v>
      </c>
      <c r="K1989" s="36" t="str">
        <f t="shared" ca="1" si="31"/>
        <v>D46E47EF-156E-6232-5549-3008FFE43A2D</v>
      </c>
      <c r="L1989" s="37"/>
      <c r="M1989" s="37" t="s">
        <v>115</v>
      </c>
    </row>
    <row r="1990" spans="1:13" ht="15" customHeight="1" x14ac:dyDescent="0.3">
      <c r="A1990" s="3" t="s">
        <v>503</v>
      </c>
      <c r="B1990" s="4" t="s">
        <v>113</v>
      </c>
      <c r="C1990" s="9" t="s">
        <v>114</v>
      </c>
      <c r="D1990" s="4" t="s">
        <v>458</v>
      </c>
      <c r="E1990" s="4" t="s">
        <v>39</v>
      </c>
      <c r="F1990" s="34" t="s">
        <v>322</v>
      </c>
      <c r="G1990" s="35">
        <v>0</v>
      </c>
      <c r="H1990" s="3" t="s">
        <v>466</v>
      </c>
      <c r="I1990" s="36" t="s">
        <v>1</v>
      </c>
      <c r="J1990" s="36" t="s">
        <v>467</v>
      </c>
      <c r="K1990" s="36" t="str">
        <f t="shared" ca="1" si="31"/>
        <v>9DF9C405-5358-AC0B-A3F6-F95455FEDAC7</v>
      </c>
      <c r="L1990" s="37"/>
      <c r="M1990" s="37" t="s">
        <v>115</v>
      </c>
    </row>
    <row r="1991" spans="1:13" ht="15" customHeight="1" x14ac:dyDescent="0.3">
      <c r="A1991" s="3" t="s">
        <v>503</v>
      </c>
      <c r="B1991" s="4" t="s">
        <v>113</v>
      </c>
      <c r="C1991" s="9" t="s">
        <v>114</v>
      </c>
      <c r="D1991" s="4" t="s">
        <v>458</v>
      </c>
      <c r="E1991" s="4" t="s">
        <v>39</v>
      </c>
      <c r="F1991" s="34" t="s">
        <v>324</v>
      </c>
      <c r="G1991" s="35">
        <v>0</v>
      </c>
      <c r="H1991" s="3" t="s">
        <v>466</v>
      </c>
      <c r="I1991" s="36" t="s">
        <v>1</v>
      </c>
      <c r="J1991" s="36" t="s">
        <v>467</v>
      </c>
      <c r="K1991" s="36" t="str">
        <f t="shared" ca="1" si="31"/>
        <v>59FFAD14-1872-2C38-D041-C1A1B72B9345</v>
      </c>
      <c r="L1991" s="37"/>
      <c r="M1991" s="37" t="s">
        <v>115</v>
      </c>
    </row>
    <row r="1992" spans="1:13" ht="15" customHeight="1" x14ac:dyDescent="0.3">
      <c r="A1992" s="3" t="s">
        <v>503</v>
      </c>
      <c r="B1992" s="4" t="s">
        <v>113</v>
      </c>
      <c r="C1992" s="9" t="s">
        <v>114</v>
      </c>
      <c r="D1992" s="4" t="s">
        <v>458</v>
      </c>
      <c r="E1992" s="4" t="s">
        <v>39</v>
      </c>
      <c r="F1992" s="34" t="s">
        <v>326</v>
      </c>
      <c r="G1992" s="35">
        <v>0</v>
      </c>
      <c r="H1992" s="3" t="s">
        <v>466</v>
      </c>
      <c r="I1992" s="36" t="s">
        <v>1</v>
      </c>
      <c r="J1992" s="36" t="s">
        <v>467</v>
      </c>
      <c r="K1992" s="36" t="str">
        <f t="shared" ca="1" si="31"/>
        <v>46046672-8A96-65AE-3ADF-CB96E9ED9009</v>
      </c>
      <c r="L1992" s="37"/>
      <c r="M1992" s="37" t="s">
        <v>115</v>
      </c>
    </row>
    <row r="1993" spans="1:13" ht="15" customHeight="1" x14ac:dyDescent="0.3">
      <c r="A1993" s="3" t="s">
        <v>503</v>
      </c>
      <c r="B1993" s="4" t="s">
        <v>113</v>
      </c>
      <c r="C1993" s="9" t="s">
        <v>114</v>
      </c>
      <c r="D1993" s="4" t="s">
        <v>458</v>
      </c>
      <c r="E1993" s="4" t="s">
        <v>39</v>
      </c>
      <c r="F1993" s="34" t="s">
        <v>328</v>
      </c>
      <c r="G1993" s="35">
        <v>0</v>
      </c>
      <c r="H1993" s="3" t="s">
        <v>466</v>
      </c>
      <c r="I1993" s="36" t="s">
        <v>1</v>
      </c>
      <c r="J1993" s="36" t="s">
        <v>467</v>
      </c>
      <c r="K1993" s="36" t="str">
        <f t="shared" ca="1" si="31"/>
        <v>A7DBE5B2-B08C-7ECE-59A0-38D3717337FB</v>
      </c>
      <c r="L1993" s="37"/>
      <c r="M1993" s="37" t="s">
        <v>115</v>
      </c>
    </row>
    <row r="1994" spans="1:13" ht="15" customHeight="1" x14ac:dyDescent="0.3">
      <c r="A1994" s="3" t="s">
        <v>503</v>
      </c>
      <c r="B1994" s="4" t="s">
        <v>113</v>
      </c>
      <c r="C1994" s="9" t="s">
        <v>114</v>
      </c>
      <c r="D1994" s="4" t="s">
        <v>458</v>
      </c>
      <c r="E1994" s="4" t="s">
        <v>39</v>
      </c>
      <c r="F1994" s="34" t="s">
        <v>330</v>
      </c>
      <c r="G1994" s="35">
        <v>0</v>
      </c>
      <c r="H1994" s="3" t="s">
        <v>466</v>
      </c>
      <c r="I1994" s="36" t="s">
        <v>1</v>
      </c>
      <c r="J1994" s="36" t="s">
        <v>467</v>
      </c>
      <c r="K1994" s="36" t="str">
        <f t="shared" ca="1" si="31"/>
        <v>3A9B6362-D695-0591-1786-DC90A0F1503C</v>
      </c>
      <c r="L1994" s="37"/>
      <c r="M1994" s="37" t="s">
        <v>115</v>
      </c>
    </row>
    <row r="1995" spans="1:13" ht="15" customHeight="1" x14ac:dyDescent="0.3">
      <c r="A1995" s="3" t="s">
        <v>503</v>
      </c>
      <c r="B1995" s="4" t="s">
        <v>113</v>
      </c>
      <c r="C1995" s="9" t="s">
        <v>114</v>
      </c>
      <c r="D1995" s="4" t="s">
        <v>458</v>
      </c>
      <c r="E1995" s="4" t="s">
        <v>39</v>
      </c>
      <c r="F1995" s="34" t="s">
        <v>332</v>
      </c>
      <c r="G1995" s="35">
        <v>0</v>
      </c>
      <c r="H1995" s="3" t="s">
        <v>466</v>
      </c>
      <c r="I1995" s="36" t="s">
        <v>1</v>
      </c>
      <c r="J1995" s="36" t="s">
        <v>467</v>
      </c>
      <c r="K1995" s="36" t="str">
        <f t="shared" ca="1" si="31"/>
        <v>6839EC4B-85E6-9ADF-B452-CC857B1F610C</v>
      </c>
      <c r="L1995" s="37"/>
      <c r="M1995" s="37" t="s">
        <v>115</v>
      </c>
    </row>
    <row r="1996" spans="1:13" ht="15" customHeight="1" x14ac:dyDescent="0.3">
      <c r="A1996" s="3" t="s">
        <v>503</v>
      </c>
      <c r="B1996" s="4" t="s">
        <v>113</v>
      </c>
      <c r="C1996" s="9" t="s">
        <v>114</v>
      </c>
      <c r="D1996" s="4" t="s">
        <v>458</v>
      </c>
      <c r="E1996" s="4" t="s">
        <v>39</v>
      </c>
      <c r="F1996" s="34" t="s">
        <v>334</v>
      </c>
      <c r="G1996" s="35">
        <v>0</v>
      </c>
      <c r="H1996" s="3" t="s">
        <v>466</v>
      </c>
      <c r="I1996" s="36" t="s">
        <v>1</v>
      </c>
      <c r="J1996" s="36" t="s">
        <v>467</v>
      </c>
      <c r="K1996" s="36" t="str">
        <f t="shared" ca="1" si="31"/>
        <v>D5E59B2B-0667-8BF4-FC94-34192329DA17</v>
      </c>
      <c r="L1996" s="37"/>
      <c r="M1996" s="37" t="s">
        <v>115</v>
      </c>
    </row>
    <row r="1997" spans="1:13" ht="15" customHeight="1" x14ac:dyDescent="0.3">
      <c r="A1997" s="3" t="s">
        <v>503</v>
      </c>
      <c r="B1997" s="4" t="s">
        <v>113</v>
      </c>
      <c r="C1997" s="9" t="s">
        <v>114</v>
      </c>
      <c r="D1997" s="4" t="s">
        <v>458</v>
      </c>
      <c r="E1997" s="4" t="s">
        <v>39</v>
      </c>
      <c r="F1997" s="34" t="s">
        <v>336</v>
      </c>
      <c r="G1997" s="35">
        <v>0</v>
      </c>
      <c r="H1997" s="3" t="s">
        <v>466</v>
      </c>
      <c r="I1997" s="36" t="s">
        <v>1</v>
      </c>
      <c r="J1997" s="36" t="s">
        <v>467</v>
      </c>
      <c r="K1997" s="36" t="str">
        <f t="shared" ca="1" si="31"/>
        <v>AD916DB3-7336-DC7C-D9E5-D36B44217D68</v>
      </c>
      <c r="L1997" s="37"/>
      <c r="M1997" s="37" t="s">
        <v>115</v>
      </c>
    </row>
    <row r="1998" spans="1:13" ht="15" customHeight="1" x14ac:dyDescent="0.3">
      <c r="A1998" s="3" t="s">
        <v>503</v>
      </c>
      <c r="B1998" s="4" t="s">
        <v>113</v>
      </c>
      <c r="C1998" s="9" t="s">
        <v>114</v>
      </c>
      <c r="D1998" s="4" t="s">
        <v>458</v>
      </c>
      <c r="E1998" s="4" t="s">
        <v>39</v>
      </c>
      <c r="F1998" s="34" t="s">
        <v>338</v>
      </c>
      <c r="G1998" s="35">
        <v>0</v>
      </c>
      <c r="H1998" s="3" t="s">
        <v>466</v>
      </c>
      <c r="I1998" s="36" t="s">
        <v>1</v>
      </c>
      <c r="J1998" s="36" t="s">
        <v>467</v>
      </c>
      <c r="K1998" s="36" t="str">
        <f t="shared" ca="1" si="31"/>
        <v>4EF36D5E-817F-A399-272D-77F9132435CE</v>
      </c>
      <c r="L1998" s="37"/>
      <c r="M1998" s="37" t="s">
        <v>115</v>
      </c>
    </row>
    <row r="1999" spans="1:13" ht="15" customHeight="1" x14ac:dyDescent="0.3">
      <c r="A1999" s="3" t="s">
        <v>503</v>
      </c>
      <c r="B1999" s="4" t="s">
        <v>113</v>
      </c>
      <c r="C1999" s="9" t="s">
        <v>114</v>
      </c>
      <c r="D1999" s="4" t="s">
        <v>458</v>
      </c>
      <c r="E1999" s="4" t="s">
        <v>39</v>
      </c>
      <c r="F1999" s="34" t="s">
        <v>340</v>
      </c>
      <c r="G1999" s="35">
        <v>0</v>
      </c>
      <c r="H1999" s="3" t="s">
        <v>466</v>
      </c>
      <c r="I1999" s="36" t="s">
        <v>1</v>
      </c>
      <c r="J1999" s="36" t="s">
        <v>467</v>
      </c>
      <c r="K1999" s="36" t="str">
        <f t="shared" ca="1" si="31"/>
        <v>F99A82C1-C784-DC49-83C5-D20ED277FBB8</v>
      </c>
      <c r="L1999" s="37"/>
      <c r="M1999" s="37" t="s">
        <v>115</v>
      </c>
    </row>
    <row r="2000" spans="1:13" ht="15" customHeight="1" x14ac:dyDescent="0.3">
      <c r="A2000" s="3" t="s">
        <v>503</v>
      </c>
      <c r="B2000" s="4" t="s">
        <v>113</v>
      </c>
      <c r="C2000" s="9" t="s">
        <v>114</v>
      </c>
      <c r="D2000" s="4" t="s">
        <v>458</v>
      </c>
      <c r="E2000" s="4" t="s">
        <v>39</v>
      </c>
      <c r="F2000" s="34" t="s">
        <v>342</v>
      </c>
      <c r="G2000" s="35">
        <v>0</v>
      </c>
      <c r="H2000" s="3" t="s">
        <v>466</v>
      </c>
      <c r="I2000" s="36" t="s">
        <v>1</v>
      </c>
      <c r="J2000" s="36" t="s">
        <v>467</v>
      </c>
      <c r="K2000" s="36" t="str">
        <f t="shared" ca="1" si="31"/>
        <v>92DFCF18-AC8C-7387-56EC-2ECDF0CC219F</v>
      </c>
      <c r="L2000" s="37"/>
      <c r="M2000" s="37" t="s">
        <v>115</v>
      </c>
    </row>
    <row r="2001" spans="1:13" ht="15" customHeight="1" x14ac:dyDescent="0.3">
      <c r="A2001" s="3" t="s">
        <v>503</v>
      </c>
      <c r="B2001" s="4" t="s">
        <v>113</v>
      </c>
      <c r="C2001" s="9" t="s">
        <v>114</v>
      </c>
      <c r="D2001" s="4" t="s">
        <v>458</v>
      </c>
      <c r="E2001" s="4" t="s">
        <v>39</v>
      </c>
      <c r="F2001" s="34" t="s">
        <v>344</v>
      </c>
      <c r="G2001" s="35">
        <v>0</v>
      </c>
      <c r="H2001" s="3" t="s">
        <v>466</v>
      </c>
      <c r="I2001" s="36" t="s">
        <v>1</v>
      </c>
      <c r="J2001" s="36" t="s">
        <v>467</v>
      </c>
      <c r="K2001" s="36" t="str">
        <f t="shared" ca="1" si="31"/>
        <v>F4A11B4B-B00D-5131-B04A-D2C763476A0F</v>
      </c>
      <c r="L2001" s="37"/>
      <c r="M2001" s="37" t="s">
        <v>115</v>
      </c>
    </row>
    <row r="2002" spans="1:13" ht="15" customHeight="1" x14ac:dyDescent="0.3">
      <c r="A2002" s="3" t="s">
        <v>503</v>
      </c>
      <c r="B2002" s="4" t="s">
        <v>113</v>
      </c>
      <c r="C2002" s="9" t="s">
        <v>114</v>
      </c>
      <c r="D2002" s="4" t="s">
        <v>458</v>
      </c>
      <c r="E2002" s="4" t="s">
        <v>39</v>
      </c>
      <c r="F2002" s="34" t="s">
        <v>346</v>
      </c>
      <c r="G2002" s="35">
        <v>0</v>
      </c>
      <c r="H2002" s="3" t="s">
        <v>466</v>
      </c>
      <c r="I2002" s="36" t="s">
        <v>1</v>
      </c>
      <c r="J2002" s="36" t="s">
        <v>467</v>
      </c>
      <c r="K2002" s="36" t="str">
        <f t="shared" ca="1" si="31"/>
        <v>643DDFF6-586B-73D2-5F6B-74B529B61572</v>
      </c>
      <c r="L2002" s="37"/>
      <c r="M2002" s="37" t="s">
        <v>115</v>
      </c>
    </row>
    <row r="2003" spans="1:13" ht="15" customHeight="1" x14ac:dyDescent="0.3">
      <c r="A2003" s="3" t="s">
        <v>503</v>
      </c>
      <c r="B2003" s="4" t="s">
        <v>113</v>
      </c>
      <c r="C2003" s="9" t="s">
        <v>114</v>
      </c>
      <c r="D2003" s="4" t="s">
        <v>458</v>
      </c>
      <c r="E2003" s="4" t="s">
        <v>39</v>
      </c>
      <c r="F2003" s="34" t="s">
        <v>348</v>
      </c>
      <c r="G2003" s="35">
        <v>0</v>
      </c>
      <c r="H2003" s="3" t="s">
        <v>466</v>
      </c>
      <c r="I2003" s="36" t="s">
        <v>1</v>
      </c>
      <c r="J2003" s="36" t="s">
        <v>467</v>
      </c>
      <c r="K2003" s="36" t="str">
        <f t="shared" ca="1" si="31"/>
        <v>0E5FD42B-40F8-204E-A77C-F3B84CC99D02</v>
      </c>
      <c r="L2003" s="37"/>
      <c r="M2003" s="37" t="s">
        <v>115</v>
      </c>
    </row>
    <row r="2004" spans="1:13" ht="15" customHeight="1" x14ac:dyDescent="0.3">
      <c r="A2004" s="3" t="s">
        <v>503</v>
      </c>
      <c r="B2004" s="4" t="s">
        <v>113</v>
      </c>
      <c r="C2004" s="9" t="s">
        <v>114</v>
      </c>
      <c r="D2004" s="4" t="s">
        <v>458</v>
      </c>
      <c r="E2004" s="4" t="s">
        <v>39</v>
      </c>
      <c r="F2004" s="34" t="s">
        <v>350</v>
      </c>
      <c r="G2004" s="35">
        <v>0</v>
      </c>
      <c r="H2004" s="3" t="s">
        <v>466</v>
      </c>
      <c r="I2004" s="36" t="s">
        <v>1</v>
      </c>
      <c r="J2004" s="36" t="s">
        <v>467</v>
      </c>
      <c r="K2004" s="36" t="str">
        <f t="shared" ca="1" si="31"/>
        <v>1F18CC91-A074-2E80-12F2-3CFAC742676E</v>
      </c>
      <c r="L2004" s="37"/>
      <c r="M2004" s="37" t="s">
        <v>115</v>
      </c>
    </row>
    <row r="2005" spans="1:13" ht="15" customHeight="1" x14ac:dyDescent="0.3">
      <c r="A2005" s="3" t="s">
        <v>503</v>
      </c>
      <c r="B2005" s="4" t="s">
        <v>113</v>
      </c>
      <c r="C2005" s="9" t="s">
        <v>114</v>
      </c>
      <c r="D2005" s="4" t="s">
        <v>458</v>
      </c>
      <c r="E2005" s="4" t="s">
        <v>39</v>
      </c>
      <c r="F2005" s="34" t="s">
        <v>352</v>
      </c>
      <c r="G2005" s="35">
        <v>0</v>
      </c>
      <c r="H2005" s="3" t="s">
        <v>466</v>
      </c>
      <c r="I2005" s="36" t="s">
        <v>1</v>
      </c>
      <c r="J2005" s="36" t="s">
        <v>467</v>
      </c>
      <c r="K2005" s="36" t="str">
        <f t="shared" ca="1" si="31"/>
        <v>894F0B1E-95C0-D5C5-0D50-502292EC1CE2</v>
      </c>
      <c r="L2005" s="37"/>
      <c r="M2005" s="37" t="s">
        <v>115</v>
      </c>
    </row>
    <row r="2006" spans="1:13" ht="15" customHeight="1" x14ac:dyDescent="0.3">
      <c r="A2006" s="3" t="s">
        <v>503</v>
      </c>
      <c r="B2006" s="4" t="s">
        <v>113</v>
      </c>
      <c r="C2006" s="9" t="s">
        <v>114</v>
      </c>
      <c r="D2006" s="4" t="s">
        <v>458</v>
      </c>
      <c r="E2006" s="4" t="s">
        <v>39</v>
      </c>
      <c r="F2006" s="34" t="s">
        <v>354</v>
      </c>
      <c r="G2006" s="35">
        <v>0</v>
      </c>
      <c r="H2006" s="3" t="s">
        <v>466</v>
      </c>
      <c r="I2006" s="36" t="s">
        <v>1</v>
      </c>
      <c r="J2006" s="36" t="s">
        <v>467</v>
      </c>
      <c r="K2006" s="36" t="str">
        <f t="shared" ca="1" si="31"/>
        <v>0626EA5E-FD59-245E-E570-2760D362AB46</v>
      </c>
      <c r="L2006" s="37"/>
      <c r="M2006" s="37" t="s">
        <v>115</v>
      </c>
    </row>
    <row r="2007" spans="1:13" ht="15" customHeight="1" x14ac:dyDescent="0.3">
      <c r="A2007" s="3" t="s">
        <v>503</v>
      </c>
      <c r="B2007" s="4" t="s">
        <v>113</v>
      </c>
      <c r="C2007" s="9" t="s">
        <v>114</v>
      </c>
      <c r="D2007" s="4" t="s">
        <v>458</v>
      </c>
      <c r="E2007" s="4" t="s">
        <v>39</v>
      </c>
      <c r="F2007" s="34" t="s">
        <v>356</v>
      </c>
      <c r="G2007" s="35">
        <v>0</v>
      </c>
      <c r="H2007" s="3" t="s">
        <v>466</v>
      </c>
      <c r="I2007" s="36" t="s">
        <v>1</v>
      </c>
      <c r="J2007" s="36" t="s">
        <v>467</v>
      </c>
      <c r="K2007" s="36" t="str">
        <f t="shared" ca="1" si="31"/>
        <v>F52FCCFC-9586-1346-F15D-634BFCD63CCE</v>
      </c>
      <c r="L2007" s="37"/>
      <c r="M2007" s="37" t="s">
        <v>115</v>
      </c>
    </row>
    <row r="2008" spans="1:13" ht="15" customHeight="1" x14ac:dyDescent="0.3">
      <c r="A2008" s="3" t="s">
        <v>503</v>
      </c>
      <c r="B2008" s="4" t="s">
        <v>113</v>
      </c>
      <c r="C2008" s="9" t="s">
        <v>114</v>
      </c>
      <c r="D2008" s="4" t="s">
        <v>458</v>
      </c>
      <c r="E2008" s="4" t="s">
        <v>39</v>
      </c>
      <c r="F2008" s="34" t="s">
        <v>358</v>
      </c>
      <c r="G2008" s="35">
        <v>0</v>
      </c>
      <c r="H2008" s="3" t="s">
        <v>466</v>
      </c>
      <c r="I2008" s="36" t="s">
        <v>1</v>
      </c>
      <c r="J2008" s="36" t="s">
        <v>467</v>
      </c>
      <c r="K2008" s="36" t="str">
        <f t="shared" ca="1" si="31"/>
        <v>09F0E5DF-1973-19E9-8FB2-1BC8C06BC433</v>
      </c>
      <c r="L2008" s="37"/>
      <c r="M2008" s="37" t="s">
        <v>115</v>
      </c>
    </row>
    <row r="2009" spans="1:13" ht="15" customHeight="1" x14ac:dyDescent="0.3">
      <c r="A2009" s="3" t="s">
        <v>503</v>
      </c>
      <c r="B2009" s="4" t="s">
        <v>113</v>
      </c>
      <c r="C2009" s="9" t="s">
        <v>114</v>
      </c>
      <c r="D2009" s="4" t="s">
        <v>458</v>
      </c>
      <c r="E2009" s="4" t="s">
        <v>39</v>
      </c>
      <c r="F2009" s="34" t="s">
        <v>360</v>
      </c>
      <c r="G2009" s="35">
        <v>0</v>
      </c>
      <c r="H2009" s="3" t="s">
        <v>466</v>
      </c>
      <c r="I2009" s="36" t="s">
        <v>1</v>
      </c>
      <c r="J2009" s="36" t="s">
        <v>467</v>
      </c>
      <c r="K2009" s="36" t="str">
        <f t="shared" ca="1" si="31"/>
        <v>0567E4FA-446D-9840-E632-A7032657DC3C</v>
      </c>
      <c r="L2009" s="37"/>
      <c r="M2009" s="37" t="s">
        <v>115</v>
      </c>
    </row>
    <row r="2010" spans="1:13" ht="15" customHeight="1" x14ac:dyDescent="0.3">
      <c r="A2010" s="3" t="s">
        <v>503</v>
      </c>
      <c r="B2010" s="4" t="s">
        <v>113</v>
      </c>
      <c r="C2010" s="9" t="s">
        <v>114</v>
      </c>
      <c r="D2010" s="4" t="s">
        <v>458</v>
      </c>
      <c r="E2010" s="4" t="s">
        <v>39</v>
      </c>
      <c r="F2010" s="34" t="s">
        <v>362</v>
      </c>
      <c r="G2010" s="35">
        <v>0</v>
      </c>
      <c r="H2010" s="3" t="s">
        <v>466</v>
      </c>
      <c r="I2010" s="36" t="s">
        <v>1</v>
      </c>
      <c r="J2010" s="36" t="s">
        <v>467</v>
      </c>
      <c r="K2010" s="36" t="str">
        <f t="shared" ca="1" si="31"/>
        <v>DE51A0DD-E733-4B31-31DF-C3909FB40250</v>
      </c>
      <c r="L2010" s="37"/>
      <c r="M2010" s="37" t="s">
        <v>115</v>
      </c>
    </row>
    <row r="2011" spans="1:13" ht="15" customHeight="1" x14ac:dyDescent="0.3">
      <c r="A2011" s="3" t="s">
        <v>503</v>
      </c>
      <c r="B2011" s="4" t="s">
        <v>113</v>
      </c>
      <c r="C2011" s="9" t="s">
        <v>114</v>
      </c>
      <c r="D2011" s="4" t="s">
        <v>458</v>
      </c>
      <c r="E2011" s="4" t="s">
        <v>39</v>
      </c>
      <c r="F2011" s="34" t="s">
        <v>364</v>
      </c>
      <c r="G2011" s="35">
        <v>0</v>
      </c>
      <c r="H2011" s="3" t="s">
        <v>466</v>
      </c>
      <c r="I2011" s="36" t="s">
        <v>1</v>
      </c>
      <c r="J2011" s="36" t="s">
        <v>467</v>
      </c>
      <c r="K2011" s="36" t="str">
        <f t="shared" ca="1" si="31"/>
        <v>EAC88074-0428-3D26-9E1A-5A5548FE749B</v>
      </c>
      <c r="L2011" s="37"/>
      <c r="M2011" s="37" t="s">
        <v>115</v>
      </c>
    </row>
    <row r="2012" spans="1:13" ht="15" customHeight="1" x14ac:dyDescent="0.3">
      <c r="A2012" s="3" t="s">
        <v>503</v>
      </c>
      <c r="B2012" s="4" t="s">
        <v>113</v>
      </c>
      <c r="C2012" s="9" t="s">
        <v>114</v>
      </c>
      <c r="D2012" s="4" t="s">
        <v>458</v>
      </c>
      <c r="E2012" s="4" t="s">
        <v>39</v>
      </c>
      <c r="F2012" s="34" t="s">
        <v>366</v>
      </c>
      <c r="G2012" s="35">
        <v>0</v>
      </c>
      <c r="H2012" s="3" t="s">
        <v>466</v>
      </c>
      <c r="I2012" s="36" t="s">
        <v>1</v>
      </c>
      <c r="J2012" s="36" t="s">
        <v>467</v>
      </c>
      <c r="K2012" s="36" t="str">
        <f t="shared" ca="1" si="31"/>
        <v>B738067A-0D20-CB37-689C-CE63D11DFE3F</v>
      </c>
      <c r="L2012" s="37"/>
      <c r="M2012" s="37" t="s">
        <v>115</v>
      </c>
    </row>
    <row r="2013" spans="1:13" ht="15" customHeight="1" x14ac:dyDescent="0.3">
      <c r="A2013" s="3" t="s">
        <v>503</v>
      </c>
      <c r="B2013" s="4" t="s">
        <v>113</v>
      </c>
      <c r="C2013" s="9" t="s">
        <v>114</v>
      </c>
      <c r="D2013" s="4" t="s">
        <v>458</v>
      </c>
      <c r="E2013" s="4" t="s">
        <v>39</v>
      </c>
      <c r="F2013" s="34" t="s">
        <v>368</v>
      </c>
      <c r="G2013" s="35">
        <v>0</v>
      </c>
      <c r="H2013" s="3" t="s">
        <v>466</v>
      </c>
      <c r="I2013" s="36" t="s">
        <v>1</v>
      </c>
      <c r="J2013" s="36" t="s">
        <v>467</v>
      </c>
      <c r="K2013" s="36" t="str">
        <f t="shared" ca="1" si="31"/>
        <v>2B56079C-2DCC-651C-FE35-F397C13AE883</v>
      </c>
      <c r="L2013" s="37"/>
      <c r="M2013" s="37" t="s">
        <v>115</v>
      </c>
    </row>
    <row r="2014" spans="1:13" ht="15" customHeight="1" x14ac:dyDescent="0.3">
      <c r="A2014" s="3" t="s">
        <v>503</v>
      </c>
      <c r="B2014" s="4" t="s">
        <v>113</v>
      </c>
      <c r="C2014" s="9" t="s">
        <v>114</v>
      </c>
      <c r="D2014" s="4" t="s">
        <v>458</v>
      </c>
      <c r="E2014" s="4" t="s">
        <v>39</v>
      </c>
      <c r="F2014" s="34" t="s">
        <v>370</v>
      </c>
      <c r="G2014" s="35">
        <v>0</v>
      </c>
      <c r="H2014" s="3" t="s">
        <v>466</v>
      </c>
      <c r="I2014" s="36" t="s">
        <v>1</v>
      </c>
      <c r="J2014" s="36" t="s">
        <v>467</v>
      </c>
      <c r="K2014" s="36" t="str">
        <f t="shared" ca="1" si="31"/>
        <v>A9815E82-5DAA-8931-7255-863BD46A3FF2</v>
      </c>
      <c r="L2014" s="37"/>
      <c r="M2014" s="37" t="s">
        <v>115</v>
      </c>
    </row>
    <row r="2015" spans="1:13" ht="15" customHeight="1" x14ac:dyDescent="0.3">
      <c r="A2015" s="3" t="s">
        <v>503</v>
      </c>
      <c r="B2015" s="4" t="s">
        <v>113</v>
      </c>
      <c r="C2015" s="9" t="s">
        <v>114</v>
      </c>
      <c r="D2015" s="4" t="s">
        <v>458</v>
      </c>
      <c r="E2015" s="4" t="s">
        <v>39</v>
      </c>
      <c r="F2015" s="34" t="s">
        <v>372</v>
      </c>
      <c r="G2015" s="35">
        <v>0</v>
      </c>
      <c r="H2015" s="3" t="s">
        <v>466</v>
      </c>
      <c r="I2015" s="36" t="s">
        <v>1</v>
      </c>
      <c r="J2015" s="36" t="s">
        <v>467</v>
      </c>
      <c r="K2015" s="36" t="str">
        <f t="shared" ca="1" si="31"/>
        <v>158B9FFD-209C-1655-6389-B4F82708D60D</v>
      </c>
      <c r="L2015" s="37"/>
      <c r="M2015" s="37" t="s">
        <v>115</v>
      </c>
    </row>
    <row r="2016" spans="1:13" ht="15" customHeight="1" x14ac:dyDescent="0.3">
      <c r="A2016" s="3" t="s">
        <v>503</v>
      </c>
      <c r="B2016" s="4" t="s">
        <v>113</v>
      </c>
      <c r="C2016" s="9" t="s">
        <v>114</v>
      </c>
      <c r="D2016" s="4" t="s">
        <v>458</v>
      </c>
      <c r="E2016" s="4" t="s">
        <v>39</v>
      </c>
      <c r="F2016" s="34" t="s">
        <v>250</v>
      </c>
      <c r="G2016" s="35">
        <v>0</v>
      </c>
      <c r="H2016" s="3" t="s">
        <v>466</v>
      </c>
      <c r="I2016" s="36" t="s">
        <v>1</v>
      </c>
      <c r="J2016" s="36" t="s">
        <v>467</v>
      </c>
      <c r="K2016" s="36" t="str">
        <f t="shared" ca="1" si="31"/>
        <v>9F97679D-CBA5-8D5A-E15A-2531AD6FBE87</v>
      </c>
      <c r="L2016" s="37"/>
      <c r="M2016" s="37" t="s">
        <v>115</v>
      </c>
    </row>
    <row r="2017" spans="1:13" ht="15" customHeight="1" x14ac:dyDescent="0.3">
      <c r="A2017" s="3" t="s">
        <v>503</v>
      </c>
      <c r="B2017" s="4" t="s">
        <v>113</v>
      </c>
      <c r="C2017" s="9" t="s">
        <v>114</v>
      </c>
      <c r="D2017" s="4" t="s">
        <v>458</v>
      </c>
      <c r="E2017" s="4" t="s">
        <v>39</v>
      </c>
      <c r="F2017" s="34" t="s">
        <v>375</v>
      </c>
      <c r="G2017" s="35">
        <v>0</v>
      </c>
      <c r="H2017" s="3" t="s">
        <v>466</v>
      </c>
      <c r="I2017" s="36" t="s">
        <v>1</v>
      </c>
      <c r="J2017" s="36" t="s">
        <v>467</v>
      </c>
      <c r="K2017" s="36" t="str">
        <f t="shared" ca="1" si="31"/>
        <v>F2035232-4FFD-1ECA-2CBD-1264B10358F7</v>
      </c>
      <c r="L2017" s="37"/>
      <c r="M2017" s="37" t="s">
        <v>115</v>
      </c>
    </row>
    <row r="2018" spans="1:13" ht="15" customHeight="1" x14ac:dyDescent="0.3">
      <c r="A2018" s="3" t="s">
        <v>504</v>
      </c>
      <c r="B2018" s="4" t="s">
        <v>113</v>
      </c>
      <c r="C2018" s="9" t="s">
        <v>114</v>
      </c>
      <c r="D2018" s="4" t="s">
        <v>458</v>
      </c>
      <c r="E2018" s="4" t="s">
        <v>39</v>
      </c>
      <c r="F2018" s="34" t="s">
        <v>251</v>
      </c>
      <c r="G2018" s="35">
        <v>1397.3626999999999</v>
      </c>
      <c r="H2018" s="3" t="s">
        <v>466</v>
      </c>
      <c r="I2018" s="36" t="s">
        <v>1</v>
      </c>
      <c r="J2018" s="36" t="s">
        <v>467</v>
      </c>
      <c r="K2018" s="36" t="str">
        <f t="shared" ca="1" si="31"/>
        <v>9521814B-25BA-96E0-C884-40733BE165BC</v>
      </c>
      <c r="L2018" s="37"/>
      <c r="M2018" s="37" t="s">
        <v>115</v>
      </c>
    </row>
    <row r="2019" spans="1:13" ht="15" customHeight="1" x14ac:dyDescent="0.3">
      <c r="A2019" s="3" t="s">
        <v>504</v>
      </c>
      <c r="B2019" s="4" t="s">
        <v>113</v>
      </c>
      <c r="C2019" s="9" t="s">
        <v>114</v>
      </c>
      <c r="D2019" s="4" t="s">
        <v>458</v>
      </c>
      <c r="E2019" s="4" t="s">
        <v>39</v>
      </c>
      <c r="F2019" s="34" t="s">
        <v>254</v>
      </c>
      <c r="G2019" s="35">
        <v>367.40001999999998</v>
      </c>
      <c r="H2019" s="3" t="s">
        <v>466</v>
      </c>
      <c r="I2019" s="36" t="s">
        <v>1</v>
      </c>
      <c r="J2019" s="36" t="s">
        <v>467</v>
      </c>
      <c r="K2019" s="36" t="str">
        <f t="shared" ca="1" si="31"/>
        <v>ECD449F6-2B4A-47DC-A35D-F0EB7FA3C35F</v>
      </c>
      <c r="L2019" s="37"/>
      <c r="M2019" s="37" t="s">
        <v>115</v>
      </c>
    </row>
    <row r="2020" spans="1:13" ht="15" customHeight="1" x14ac:dyDescent="0.3">
      <c r="A2020" s="3" t="s">
        <v>504</v>
      </c>
      <c r="B2020" s="4" t="s">
        <v>113</v>
      </c>
      <c r="C2020" s="9" t="s">
        <v>114</v>
      </c>
      <c r="D2020" s="4" t="s">
        <v>458</v>
      </c>
      <c r="E2020" s="4" t="s">
        <v>39</v>
      </c>
      <c r="F2020" s="34" t="s">
        <v>256</v>
      </c>
      <c r="G2020" s="35">
        <v>1400.3094000000001</v>
      </c>
      <c r="H2020" s="3" t="s">
        <v>466</v>
      </c>
      <c r="I2020" s="36" t="s">
        <v>1</v>
      </c>
      <c r="J2020" s="36" t="s">
        <v>467</v>
      </c>
      <c r="K2020" s="36" t="str">
        <f t="shared" ca="1" si="31"/>
        <v>C87DC8A0-11BC-19EB-41C0-A687B61CCA8B</v>
      </c>
      <c r="L2020" s="37"/>
      <c r="M2020" s="37" t="s">
        <v>115</v>
      </c>
    </row>
    <row r="2021" spans="1:13" ht="15" customHeight="1" x14ac:dyDescent="0.3">
      <c r="A2021" s="3" t="s">
        <v>504</v>
      </c>
      <c r="B2021" s="4" t="s">
        <v>113</v>
      </c>
      <c r="C2021" s="9" t="s">
        <v>114</v>
      </c>
      <c r="D2021" s="4" t="s">
        <v>458</v>
      </c>
      <c r="E2021" s="4" t="s">
        <v>39</v>
      </c>
      <c r="F2021" s="34" t="s">
        <v>258</v>
      </c>
      <c r="G2021" s="35">
        <v>20.655736999999998</v>
      </c>
      <c r="H2021" s="3" t="s">
        <v>466</v>
      </c>
      <c r="I2021" s="36" t="s">
        <v>1</v>
      </c>
      <c r="J2021" s="36" t="s">
        <v>467</v>
      </c>
      <c r="K2021" s="36" t="str">
        <f t="shared" ca="1" si="31"/>
        <v>323A9B9B-6A7B-31FD-43A1-8A3C50761A1A</v>
      </c>
      <c r="L2021" s="37"/>
      <c r="M2021" s="37" t="s">
        <v>115</v>
      </c>
    </row>
    <row r="2022" spans="1:13" ht="15" customHeight="1" x14ac:dyDescent="0.3">
      <c r="A2022" s="3" t="s">
        <v>504</v>
      </c>
      <c r="B2022" s="4" t="s">
        <v>113</v>
      </c>
      <c r="C2022" s="9" t="s">
        <v>114</v>
      </c>
      <c r="D2022" s="4" t="s">
        <v>458</v>
      </c>
      <c r="E2022" s="4" t="s">
        <v>39</v>
      </c>
      <c r="F2022" s="34" t="s">
        <v>260</v>
      </c>
      <c r="G2022" s="35">
        <v>1092.5409430806201</v>
      </c>
      <c r="H2022" s="3" t="s">
        <v>466</v>
      </c>
      <c r="I2022" s="36" t="s">
        <v>1</v>
      </c>
      <c r="J2022" s="36" t="s">
        <v>467</v>
      </c>
      <c r="K2022" s="36" t="str">
        <f t="shared" ca="1" si="31"/>
        <v>A3ECB9DC-C799-4396-4A63-6E0EBBA255C8</v>
      </c>
      <c r="L2022" s="37"/>
      <c r="M2022" s="37" t="s">
        <v>115</v>
      </c>
    </row>
    <row r="2023" spans="1:13" ht="15" customHeight="1" x14ac:dyDescent="0.3">
      <c r="A2023" s="3" t="s">
        <v>504</v>
      </c>
      <c r="B2023" s="4" t="s">
        <v>113</v>
      </c>
      <c r="C2023" s="9" t="s">
        <v>114</v>
      </c>
      <c r="D2023" s="4" t="s">
        <v>458</v>
      </c>
      <c r="E2023" s="4" t="s">
        <v>39</v>
      </c>
      <c r="F2023" s="34" t="s">
        <v>262</v>
      </c>
      <c r="G2023" s="35">
        <v>83.786817999999997</v>
      </c>
      <c r="H2023" s="3" t="s">
        <v>466</v>
      </c>
      <c r="I2023" s="36" t="s">
        <v>1</v>
      </c>
      <c r="J2023" s="36" t="s">
        <v>467</v>
      </c>
      <c r="K2023" s="36" t="str">
        <f t="shared" ca="1" si="31"/>
        <v>CD6E8F0B-8237-FB48-4C1F-5FF2A69A7B7C</v>
      </c>
      <c r="L2023" s="37"/>
      <c r="M2023" s="37" t="s">
        <v>115</v>
      </c>
    </row>
    <row r="2024" spans="1:13" ht="15" customHeight="1" x14ac:dyDescent="0.3">
      <c r="A2024" s="3" t="s">
        <v>504</v>
      </c>
      <c r="B2024" s="4" t="s">
        <v>113</v>
      </c>
      <c r="C2024" s="9" t="s">
        <v>114</v>
      </c>
      <c r="D2024" s="4" t="s">
        <v>458</v>
      </c>
      <c r="E2024" s="4" t="s">
        <v>39</v>
      </c>
      <c r="F2024" s="34" t="s">
        <v>264</v>
      </c>
      <c r="G2024" s="35">
        <v>1249.1601000000001</v>
      </c>
      <c r="H2024" s="3" t="s">
        <v>466</v>
      </c>
      <c r="I2024" s="36" t="s">
        <v>1</v>
      </c>
      <c r="J2024" s="36" t="s">
        <v>467</v>
      </c>
      <c r="K2024" s="36" t="str">
        <f t="shared" ca="1" si="31"/>
        <v>DC19DE4B-B56A-02D8-47E2-6A4C9FD68393</v>
      </c>
      <c r="L2024" s="37"/>
      <c r="M2024" s="37" t="s">
        <v>115</v>
      </c>
    </row>
    <row r="2025" spans="1:13" ht="15" customHeight="1" x14ac:dyDescent="0.3">
      <c r="A2025" s="3" t="s">
        <v>504</v>
      </c>
      <c r="B2025" s="4" t="s">
        <v>113</v>
      </c>
      <c r="C2025" s="9" t="s">
        <v>114</v>
      </c>
      <c r="D2025" s="4" t="s">
        <v>458</v>
      </c>
      <c r="E2025" s="4" t="s">
        <v>39</v>
      </c>
      <c r="F2025" s="34" t="s">
        <v>266</v>
      </c>
      <c r="G2025" s="35">
        <v>367.40001999999998</v>
      </c>
      <c r="H2025" s="3" t="s">
        <v>466</v>
      </c>
      <c r="I2025" s="36" t="s">
        <v>1</v>
      </c>
      <c r="J2025" s="36" t="s">
        <v>467</v>
      </c>
      <c r="K2025" s="36" t="str">
        <f t="shared" ca="1" si="31"/>
        <v>56C14332-D220-88FF-9948-5E19EC4C7BA1</v>
      </c>
      <c r="L2025" s="37"/>
      <c r="M2025" s="37" t="s">
        <v>115</v>
      </c>
    </row>
    <row r="2026" spans="1:13" ht="15" customHeight="1" x14ac:dyDescent="0.3">
      <c r="A2026" s="3" t="s">
        <v>504</v>
      </c>
      <c r="B2026" s="4" t="s">
        <v>113</v>
      </c>
      <c r="C2026" s="9" t="s">
        <v>114</v>
      </c>
      <c r="D2026" s="4" t="s">
        <v>458</v>
      </c>
      <c r="E2026" s="4" t="s">
        <v>39</v>
      </c>
      <c r="F2026" s="34" t="s">
        <v>268</v>
      </c>
      <c r="G2026" s="35">
        <v>367.40001999999998</v>
      </c>
      <c r="H2026" s="3" t="s">
        <v>466</v>
      </c>
      <c r="I2026" s="36" t="s">
        <v>1</v>
      </c>
      <c r="J2026" s="36" t="s">
        <v>467</v>
      </c>
      <c r="K2026" s="36" t="str">
        <f t="shared" ca="1" si="31"/>
        <v>59D8AF96-E172-9267-F85B-A12AF1DC4E3B</v>
      </c>
      <c r="L2026" s="37"/>
      <c r="M2026" s="37" t="s">
        <v>115</v>
      </c>
    </row>
    <row r="2027" spans="1:13" ht="15" customHeight="1" x14ac:dyDescent="0.3">
      <c r="A2027" s="3" t="s">
        <v>504</v>
      </c>
      <c r="B2027" s="4" t="s">
        <v>113</v>
      </c>
      <c r="C2027" s="9" t="s">
        <v>114</v>
      </c>
      <c r="D2027" s="4" t="s">
        <v>458</v>
      </c>
      <c r="E2027" s="4" t="s">
        <v>39</v>
      </c>
      <c r="F2027" s="34" t="s">
        <v>270</v>
      </c>
      <c r="G2027" s="35">
        <v>367.40001999999998</v>
      </c>
      <c r="H2027" s="3" t="s">
        <v>466</v>
      </c>
      <c r="I2027" s="36" t="s">
        <v>1</v>
      </c>
      <c r="J2027" s="36" t="s">
        <v>467</v>
      </c>
      <c r="K2027" s="36" t="str">
        <f t="shared" ca="1" si="31"/>
        <v>28A93EAF-80FB-897B-0AF4-CB1B8823092C</v>
      </c>
      <c r="L2027" s="37"/>
      <c r="M2027" s="37" t="s">
        <v>115</v>
      </c>
    </row>
    <row r="2028" spans="1:13" ht="15" customHeight="1" x14ac:dyDescent="0.3">
      <c r="A2028" s="3" t="s">
        <v>504</v>
      </c>
      <c r="B2028" s="4" t="s">
        <v>113</v>
      </c>
      <c r="C2028" s="9" t="s">
        <v>114</v>
      </c>
      <c r="D2028" s="4" t="s">
        <v>458</v>
      </c>
      <c r="E2028" s="4" t="s">
        <v>39</v>
      </c>
      <c r="F2028" s="34" t="s">
        <v>272</v>
      </c>
      <c r="G2028" s="35">
        <v>367.40001999999998</v>
      </c>
      <c r="H2028" s="3" t="s">
        <v>466</v>
      </c>
      <c r="I2028" s="36" t="s">
        <v>1</v>
      </c>
      <c r="J2028" s="36" t="s">
        <v>467</v>
      </c>
      <c r="K2028" s="36" t="str">
        <f t="shared" ca="1" si="31"/>
        <v>9CEE3BF7-F2BF-638E-9617-82F933686199</v>
      </c>
      <c r="L2028" s="37"/>
      <c r="M2028" s="37" t="s">
        <v>115</v>
      </c>
    </row>
    <row r="2029" spans="1:13" ht="15" customHeight="1" x14ac:dyDescent="0.3">
      <c r="A2029" s="3" t="s">
        <v>504</v>
      </c>
      <c r="B2029" s="4" t="s">
        <v>113</v>
      </c>
      <c r="C2029" s="9" t="s">
        <v>114</v>
      </c>
      <c r="D2029" s="4" t="s">
        <v>458</v>
      </c>
      <c r="E2029" s="4" t="s">
        <v>39</v>
      </c>
      <c r="F2029" s="34" t="s">
        <v>274</v>
      </c>
      <c r="G2029" s="35">
        <v>744.41964285714278</v>
      </c>
      <c r="H2029" s="3" t="s">
        <v>466</v>
      </c>
      <c r="I2029" s="36" t="s">
        <v>1</v>
      </c>
      <c r="J2029" s="36" t="s">
        <v>467</v>
      </c>
      <c r="K2029" s="36" t="str">
        <f t="shared" ca="1" si="31"/>
        <v>C3D596B6-D0AB-C137-1718-CC68AF5C6DFF</v>
      </c>
      <c r="L2029" s="37"/>
      <c r="M2029" s="37" t="s">
        <v>115</v>
      </c>
    </row>
    <row r="2030" spans="1:13" ht="15" customHeight="1" x14ac:dyDescent="0.3">
      <c r="A2030" s="3" t="s">
        <v>504</v>
      </c>
      <c r="B2030" s="4" t="s">
        <v>113</v>
      </c>
      <c r="C2030" s="9" t="s">
        <v>114</v>
      </c>
      <c r="D2030" s="4" t="s">
        <v>458</v>
      </c>
      <c r="E2030" s="4" t="s">
        <v>39</v>
      </c>
      <c r="F2030" s="34" t="s">
        <v>276</v>
      </c>
      <c r="G2030" s="35">
        <v>367.40001999999998</v>
      </c>
      <c r="H2030" s="3" t="s">
        <v>466</v>
      </c>
      <c r="I2030" s="36" t="s">
        <v>1</v>
      </c>
      <c r="J2030" s="36" t="s">
        <v>467</v>
      </c>
      <c r="K2030" s="36" t="str">
        <f t="shared" ca="1" si="31"/>
        <v>CA29922E-E104-1E7B-15BA-2DE20D01075E</v>
      </c>
      <c r="L2030" s="37"/>
      <c r="M2030" s="37" t="s">
        <v>115</v>
      </c>
    </row>
    <row r="2031" spans="1:13" ht="15" customHeight="1" x14ac:dyDescent="0.3">
      <c r="A2031" s="3" t="s">
        <v>504</v>
      </c>
      <c r="B2031" s="4" t="s">
        <v>113</v>
      </c>
      <c r="C2031" s="9" t="s">
        <v>114</v>
      </c>
      <c r="D2031" s="4" t="s">
        <v>458</v>
      </c>
      <c r="E2031" s="4" t="s">
        <v>39</v>
      </c>
      <c r="F2031" s="34" t="s">
        <v>278</v>
      </c>
      <c r="G2031" s="35">
        <v>1092.5409430806201</v>
      </c>
      <c r="H2031" s="3" t="s">
        <v>466</v>
      </c>
      <c r="I2031" s="36" t="s">
        <v>1</v>
      </c>
      <c r="J2031" s="36" t="s">
        <v>467</v>
      </c>
      <c r="K2031" s="36" t="str">
        <f t="shared" ca="1" si="31"/>
        <v>E6FFD8E1-0B4C-083F-C411-4A8176398B56</v>
      </c>
      <c r="L2031" s="37"/>
      <c r="M2031" s="37" t="s">
        <v>115</v>
      </c>
    </row>
    <row r="2032" spans="1:13" ht="15" customHeight="1" x14ac:dyDescent="0.3">
      <c r="A2032" s="3" t="s">
        <v>504</v>
      </c>
      <c r="B2032" s="4" t="s">
        <v>113</v>
      </c>
      <c r="C2032" s="9" t="s">
        <v>114</v>
      </c>
      <c r="D2032" s="4" t="s">
        <v>458</v>
      </c>
      <c r="E2032" s="4" t="s">
        <v>39</v>
      </c>
      <c r="F2032" s="34" t="s">
        <v>280</v>
      </c>
      <c r="G2032" s="35">
        <v>83.786817999999997</v>
      </c>
      <c r="H2032" s="3" t="s">
        <v>466</v>
      </c>
      <c r="I2032" s="36" t="s">
        <v>1</v>
      </c>
      <c r="J2032" s="36" t="s">
        <v>467</v>
      </c>
      <c r="K2032" s="36" t="str">
        <f t="shared" ca="1" si="31"/>
        <v>076B2261-8EFF-987E-5DE3-1CFAB51B8742</v>
      </c>
      <c r="L2032" s="37"/>
      <c r="M2032" s="37" t="s">
        <v>115</v>
      </c>
    </row>
    <row r="2033" spans="1:13" ht="15" customHeight="1" x14ac:dyDescent="0.3">
      <c r="A2033" s="3" t="s">
        <v>504</v>
      </c>
      <c r="B2033" s="4" t="s">
        <v>113</v>
      </c>
      <c r="C2033" s="9" t="s">
        <v>114</v>
      </c>
      <c r="D2033" s="4" t="s">
        <v>458</v>
      </c>
      <c r="E2033" s="4" t="s">
        <v>39</v>
      </c>
      <c r="F2033" s="34" t="s">
        <v>282</v>
      </c>
      <c r="G2033" s="35">
        <v>1249.1601000000001</v>
      </c>
      <c r="H2033" s="3" t="s">
        <v>466</v>
      </c>
      <c r="I2033" s="36" t="s">
        <v>1</v>
      </c>
      <c r="J2033" s="36" t="s">
        <v>467</v>
      </c>
      <c r="K2033" s="36" t="str">
        <f t="shared" ca="1" si="31"/>
        <v>93A89F53-33D7-711B-C13A-05E158E4B8D4</v>
      </c>
      <c r="L2033" s="37"/>
      <c r="M2033" s="37" t="s">
        <v>115</v>
      </c>
    </row>
    <row r="2034" spans="1:13" ht="15" customHeight="1" x14ac:dyDescent="0.3">
      <c r="A2034" s="3" t="s">
        <v>504</v>
      </c>
      <c r="B2034" s="4" t="s">
        <v>113</v>
      </c>
      <c r="C2034" s="9" t="s">
        <v>114</v>
      </c>
      <c r="D2034" s="4" t="s">
        <v>458</v>
      </c>
      <c r="E2034" s="4" t="s">
        <v>39</v>
      </c>
      <c r="F2034" s="34" t="s">
        <v>284</v>
      </c>
      <c r="G2034" s="35">
        <v>367.40001999999998</v>
      </c>
      <c r="H2034" s="3" t="s">
        <v>466</v>
      </c>
      <c r="I2034" s="36" t="s">
        <v>1</v>
      </c>
      <c r="J2034" s="36" t="s">
        <v>467</v>
      </c>
      <c r="K2034" s="36" t="str">
        <f t="shared" ca="1" si="31"/>
        <v>B2F39958-0D21-C67E-22A5-E859F7A75302</v>
      </c>
      <c r="L2034" s="37"/>
      <c r="M2034" s="37" t="s">
        <v>115</v>
      </c>
    </row>
    <row r="2035" spans="1:13" ht="15" customHeight="1" x14ac:dyDescent="0.3">
      <c r="A2035" s="3" t="s">
        <v>504</v>
      </c>
      <c r="B2035" s="4" t="s">
        <v>113</v>
      </c>
      <c r="C2035" s="9" t="s">
        <v>114</v>
      </c>
      <c r="D2035" s="4" t="s">
        <v>458</v>
      </c>
      <c r="E2035" s="4" t="s">
        <v>39</v>
      </c>
      <c r="F2035" s="34" t="s">
        <v>286</v>
      </c>
      <c r="G2035" s="35">
        <v>2004.4874</v>
      </c>
      <c r="H2035" s="3" t="s">
        <v>466</v>
      </c>
      <c r="I2035" s="36" t="s">
        <v>1</v>
      </c>
      <c r="J2035" s="36" t="s">
        <v>467</v>
      </c>
      <c r="K2035" s="36" t="str">
        <f t="shared" ca="1" si="31"/>
        <v>54A0A91C-A069-262D-36C7-2CAE3464572C</v>
      </c>
      <c r="L2035" s="37"/>
      <c r="M2035" s="37" t="s">
        <v>115</v>
      </c>
    </row>
    <row r="2036" spans="1:13" ht="15" customHeight="1" x14ac:dyDescent="0.3">
      <c r="A2036" s="3" t="s">
        <v>504</v>
      </c>
      <c r="B2036" s="4" t="s">
        <v>113</v>
      </c>
      <c r="C2036" s="9" t="s">
        <v>114</v>
      </c>
      <c r="D2036" s="4" t="s">
        <v>458</v>
      </c>
      <c r="E2036" s="4" t="s">
        <v>39</v>
      </c>
      <c r="F2036" s="34" t="s">
        <v>288</v>
      </c>
      <c r="G2036" s="35">
        <v>1092.5409430806201</v>
      </c>
      <c r="H2036" s="3" t="s">
        <v>466</v>
      </c>
      <c r="I2036" s="36" t="s">
        <v>1</v>
      </c>
      <c r="J2036" s="36" t="s">
        <v>467</v>
      </c>
      <c r="K2036" s="36" t="str">
        <f t="shared" ca="1" si="31"/>
        <v>6C8D445F-93D3-861B-5C70-B15379B422E9</v>
      </c>
      <c r="L2036" s="37"/>
      <c r="M2036" s="37" t="s">
        <v>115</v>
      </c>
    </row>
    <row r="2037" spans="1:13" ht="15" customHeight="1" x14ac:dyDescent="0.3">
      <c r="A2037" s="3" t="s">
        <v>504</v>
      </c>
      <c r="B2037" s="4" t="s">
        <v>113</v>
      </c>
      <c r="C2037" s="9" t="s">
        <v>114</v>
      </c>
      <c r="D2037" s="4" t="s">
        <v>458</v>
      </c>
      <c r="E2037" s="4" t="s">
        <v>39</v>
      </c>
      <c r="F2037" s="34" t="s">
        <v>290</v>
      </c>
      <c r="G2037" s="35">
        <v>367.40001999999998</v>
      </c>
      <c r="H2037" s="3" t="s">
        <v>466</v>
      </c>
      <c r="I2037" s="36" t="s">
        <v>1</v>
      </c>
      <c r="J2037" s="36" t="s">
        <v>467</v>
      </c>
      <c r="K2037" s="36" t="str">
        <f t="shared" ca="1" si="31"/>
        <v>E1C10099-1842-4CEE-E3D6-8008788D504B</v>
      </c>
      <c r="L2037" s="37"/>
      <c r="M2037" s="37" t="s">
        <v>115</v>
      </c>
    </row>
    <row r="2038" spans="1:13" ht="15" customHeight="1" x14ac:dyDescent="0.3">
      <c r="A2038" s="3" t="s">
        <v>504</v>
      </c>
      <c r="B2038" s="4" t="s">
        <v>113</v>
      </c>
      <c r="C2038" s="9" t="s">
        <v>114</v>
      </c>
      <c r="D2038" s="4" t="s">
        <v>458</v>
      </c>
      <c r="E2038" s="4" t="s">
        <v>39</v>
      </c>
      <c r="F2038" s="34" t="s">
        <v>292</v>
      </c>
      <c r="G2038" s="35">
        <v>20.655736999999998</v>
      </c>
      <c r="H2038" s="3" t="s">
        <v>466</v>
      </c>
      <c r="I2038" s="36" t="s">
        <v>1</v>
      </c>
      <c r="J2038" s="36" t="s">
        <v>467</v>
      </c>
      <c r="K2038" s="36" t="str">
        <f t="shared" ca="1" si="31"/>
        <v>37C6EBB7-BC95-CCCC-B608-215CAE859A1A</v>
      </c>
      <c r="L2038" s="37"/>
      <c r="M2038" s="37" t="s">
        <v>115</v>
      </c>
    </row>
    <row r="2039" spans="1:13" ht="15" customHeight="1" x14ac:dyDescent="0.3">
      <c r="A2039" s="3" t="s">
        <v>504</v>
      </c>
      <c r="B2039" s="4" t="s">
        <v>113</v>
      </c>
      <c r="C2039" s="9" t="s">
        <v>114</v>
      </c>
      <c r="D2039" s="4" t="s">
        <v>458</v>
      </c>
      <c r="E2039" s="4" t="s">
        <v>39</v>
      </c>
      <c r="F2039" s="34" t="s">
        <v>294</v>
      </c>
      <c r="G2039" s="35">
        <v>1092.5409430806201</v>
      </c>
      <c r="H2039" s="3" t="s">
        <v>466</v>
      </c>
      <c r="I2039" s="36" t="s">
        <v>1</v>
      </c>
      <c r="J2039" s="36" t="s">
        <v>467</v>
      </c>
      <c r="K2039" s="36" t="str">
        <f t="shared" ca="1" si="31"/>
        <v>AC0C6F94-B929-BD7E-98CA-7C22A6F5E168</v>
      </c>
      <c r="L2039" s="37"/>
      <c r="M2039" s="37" t="s">
        <v>115</v>
      </c>
    </row>
    <row r="2040" spans="1:13" ht="15" customHeight="1" x14ac:dyDescent="0.3">
      <c r="A2040" s="3" t="s">
        <v>504</v>
      </c>
      <c r="B2040" s="4" t="s">
        <v>113</v>
      </c>
      <c r="C2040" s="9" t="s">
        <v>114</v>
      </c>
      <c r="D2040" s="4" t="s">
        <v>458</v>
      </c>
      <c r="E2040" s="4" t="s">
        <v>39</v>
      </c>
      <c r="F2040" s="34" t="s">
        <v>296</v>
      </c>
      <c r="G2040" s="35">
        <v>0.51979942999999995</v>
      </c>
      <c r="H2040" s="3" t="s">
        <v>466</v>
      </c>
      <c r="I2040" s="36" t="s">
        <v>1</v>
      </c>
      <c r="J2040" s="36" t="s">
        <v>467</v>
      </c>
      <c r="K2040" s="36" t="str">
        <f t="shared" ca="1" si="31"/>
        <v>A13658F5-1240-7275-4380-0A81B5B51D33</v>
      </c>
      <c r="L2040" s="37"/>
      <c r="M2040" s="37" t="s">
        <v>115</v>
      </c>
    </row>
    <row r="2041" spans="1:13" ht="15" customHeight="1" x14ac:dyDescent="0.3">
      <c r="A2041" s="3" t="s">
        <v>504</v>
      </c>
      <c r="B2041" s="4" t="s">
        <v>113</v>
      </c>
      <c r="C2041" s="9" t="s">
        <v>114</v>
      </c>
      <c r="D2041" s="4" t="s">
        <v>458</v>
      </c>
      <c r="E2041" s="4" t="s">
        <v>39</v>
      </c>
      <c r="F2041" s="34" t="s">
        <v>298</v>
      </c>
      <c r="G2041" s="35">
        <v>1397.3626999999999</v>
      </c>
      <c r="H2041" s="3" t="s">
        <v>466</v>
      </c>
      <c r="I2041" s="36" t="s">
        <v>1</v>
      </c>
      <c r="J2041" s="36" t="s">
        <v>467</v>
      </c>
      <c r="K2041" s="36" t="str">
        <f t="shared" ca="1" si="31"/>
        <v>3131356E-D326-1325-6749-0552C8C778E2</v>
      </c>
      <c r="L2041" s="37"/>
      <c r="M2041" s="37" t="s">
        <v>115</v>
      </c>
    </row>
    <row r="2042" spans="1:13" ht="15" customHeight="1" x14ac:dyDescent="0.3">
      <c r="A2042" s="3" t="s">
        <v>504</v>
      </c>
      <c r="B2042" s="4" t="s">
        <v>113</v>
      </c>
      <c r="C2042" s="9" t="s">
        <v>114</v>
      </c>
      <c r="D2042" s="4" t="s">
        <v>458</v>
      </c>
      <c r="E2042" s="4" t="s">
        <v>39</v>
      </c>
      <c r="F2042" s="34" t="s">
        <v>300</v>
      </c>
      <c r="G2042" s="35">
        <v>1092.5409430806201</v>
      </c>
      <c r="H2042" s="3" t="s">
        <v>466</v>
      </c>
      <c r="I2042" s="36" t="s">
        <v>1</v>
      </c>
      <c r="J2042" s="36" t="s">
        <v>467</v>
      </c>
      <c r="K2042" s="36" t="str">
        <f t="shared" ca="1" si="31"/>
        <v>3E5921D3-FEE9-EA97-D616-8E1D9C053DE1</v>
      </c>
      <c r="L2042" s="37"/>
      <c r="M2042" s="37" t="s">
        <v>115</v>
      </c>
    </row>
    <row r="2043" spans="1:13" ht="15" customHeight="1" x14ac:dyDescent="0.3">
      <c r="A2043" s="3" t="s">
        <v>504</v>
      </c>
      <c r="B2043" s="4" t="s">
        <v>113</v>
      </c>
      <c r="C2043" s="9" t="s">
        <v>114</v>
      </c>
      <c r="D2043" s="4" t="s">
        <v>458</v>
      </c>
      <c r="E2043" s="4" t="s">
        <v>39</v>
      </c>
      <c r="F2043" s="34" t="s">
        <v>302</v>
      </c>
      <c r="G2043" s="35">
        <v>1514.0044</v>
      </c>
      <c r="H2043" s="3" t="s">
        <v>466</v>
      </c>
      <c r="I2043" s="36" t="s">
        <v>1</v>
      </c>
      <c r="J2043" s="36" t="s">
        <v>467</v>
      </c>
      <c r="K2043" s="36" t="str">
        <f t="shared" ca="1" si="31"/>
        <v>302B1C5B-839C-2A92-04EF-323868437DE1</v>
      </c>
      <c r="L2043" s="37"/>
      <c r="M2043" s="37" t="s">
        <v>115</v>
      </c>
    </row>
    <row r="2044" spans="1:13" ht="15" customHeight="1" x14ac:dyDescent="0.3">
      <c r="A2044" s="3" t="s">
        <v>504</v>
      </c>
      <c r="B2044" s="4" t="s">
        <v>113</v>
      </c>
      <c r="C2044" s="9" t="s">
        <v>114</v>
      </c>
      <c r="D2044" s="4" t="s">
        <v>458</v>
      </c>
      <c r="E2044" s="4" t="s">
        <v>39</v>
      </c>
      <c r="F2044" s="34" t="s">
        <v>304</v>
      </c>
      <c r="G2044" s="35">
        <v>2004.4874</v>
      </c>
      <c r="H2044" s="3" t="s">
        <v>466</v>
      </c>
      <c r="I2044" s="36" t="s">
        <v>1</v>
      </c>
      <c r="J2044" s="36" t="s">
        <v>467</v>
      </c>
      <c r="K2044" s="36" t="str">
        <f t="shared" ca="1" si="31"/>
        <v>1D4D19A3-4484-B74F-EFB2-25D9ADECED00</v>
      </c>
      <c r="L2044" s="37"/>
      <c r="M2044" s="37" t="s">
        <v>115</v>
      </c>
    </row>
    <row r="2045" spans="1:13" ht="15" customHeight="1" x14ac:dyDescent="0.3">
      <c r="A2045" s="3" t="s">
        <v>504</v>
      </c>
      <c r="B2045" s="4" t="s">
        <v>113</v>
      </c>
      <c r="C2045" s="9" t="s">
        <v>114</v>
      </c>
      <c r="D2045" s="4" t="s">
        <v>458</v>
      </c>
      <c r="E2045" s="4" t="s">
        <v>39</v>
      </c>
      <c r="F2045" s="34" t="s">
        <v>306</v>
      </c>
      <c r="G2045" s="35">
        <v>367.40001999999998</v>
      </c>
      <c r="H2045" s="3" t="s">
        <v>466</v>
      </c>
      <c r="I2045" s="36" t="s">
        <v>1</v>
      </c>
      <c r="J2045" s="36" t="s">
        <v>467</v>
      </c>
      <c r="K2045" s="36" t="str">
        <f t="shared" ca="1" si="31"/>
        <v>704CBE05-7AAB-65EF-123B-7F7FA7CEAB02</v>
      </c>
      <c r="L2045" s="37"/>
      <c r="M2045" s="37" t="s">
        <v>115</v>
      </c>
    </row>
    <row r="2046" spans="1:13" ht="15" customHeight="1" x14ac:dyDescent="0.3">
      <c r="A2046" s="3" t="s">
        <v>504</v>
      </c>
      <c r="B2046" s="4" t="s">
        <v>113</v>
      </c>
      <c r="C2046" s="9" t="s">
        <v>114</v>
      </c>
      <c r="D2046" s="4" t="s">
        <v>458</v>
      </c>
      <c r="E2046" s="4" t="s">
        <v>39</v>
      </c>
      <c r="F2046" s="34" t="s">
        <v>308</v>
      </c>
      <c r="G2046" s="35">
        <v>9.3563898000000005</v>
      </c>
      <c r="H2046" s="3" t="s">
        <v>466</v>
      </c>
      <c r="I2046" s="36" t="s">
        <v>1</v>
      </c>
      <c r="J2046" s="36" t="s">
        <v>467</v>
      </c>
      <c r="K2046" s="36" t="str">
        <f t="shared" ca="1" si="31"/>
        <v>DDC7FC41-B59B-5421-957C-34E9BFEE133F</v>
      </c>
      <c r="L2046" s="37"/>
      <c r="M2046" s="37" t="s">
        <v>115</v>
      </c>
    </row>
    <row r="2047" spans="1:13" ht="15" customHeight="1" x14ac:dyDescent="0.3">
      <c r="A2047" s="3" t="s">
        <v>504</v>
      </c>
      <c r="B2047" s="4" t="s">
        <v>113</v>
      </c>
      <c r="C2047" s="9" t="s">
        <v>114</v>
      </c>
      <c r="D2047" s="4" t="s">
        <v>458</v>
      </c>
      <c r="E2047" s="4" t="s">
        <v>39</v>
      </c>
      <c r="F2047" s="34" t="s">
        <v>310</v>
      </c>
      <c r="G2047" s="35">
        <v>744.41964285714278</v>
      </c>
      <c r="H2047" s="3" t="s">
        <v>466</v>
      </c>
      <c r="I2047" s="36" t="s">
        <v>1</v>
      </c>
      <c r="J2047" s="36" t="s">
        <v>467</v>
      </c>
      <c r="K2047" s="36" t="str">
        <f t="shared" ca="1" si="31"/>
        <v>33DA6F99-4B7B-37E6-5343-639C960C1E1F</v>
      </c>
      <c r="L2047" s="37"/>
      <c r="M2047" s="37" t="s">
        <v>115</v>
      </c>
    </row>
    <row r="2048" spans="1:13" ht="15" customHeight="1" x14ac:dyDescent="0.3">
      <c r="A2048" s="3" t="s">
        <v>504</v>
      </c>
      <c r="B2048" s="4" t="s">
        <v>113</v>
      </c>
      <c r="C2048" s="9" t="s">
        <v>114</v>
      </c>
      <c r="D2048" s="4" t="s">
        <v>458</v>
      </c>
      <c r="E2048" s="4" t="s">
        <v>39</v>
      </c>
      <c r="F2048" s="34" t="s">
        <v>312</v>
      </c>
      <c r="G2048" s="35">
        <v>744.41964285714278</v>
      </c>
      <c r="H2048" s="3" t="s">
        <v>466</v>
      </c>
      <c r="I2048" s="36" t="s">
        <v>1</v>
      </c>
      <c r="J2048" s="36" t="s">
        <v>467</v>
      </c>
      <c r="K2048" s="36" t="str">
        <f t="shared" ca="1" si="31"/>
        <v>1D9A6B03-D2C7-6739-8F61-0E90B48584DD</v>
      </c>
      <c r="L2048" s="37"/>
      <c r="M2048" s="37" t="s">
        <v>115</v>
      </c>
    </row>
    <row r="2049" spans="1:13" ht="15" customHeight="1" x14ac:dyDescent="0.3">
      <c r="A2049" s="3" t="s">
        <v>504</v>
      </c>
      <c r="B2049" s="4" t="s">
        <v>113</v>
      </c>
      <c r="C2049" s="9" t="s">
        <v>114</v>
      </c>
      <c r="D2049" s="4" t="s">
        <v>458</v>
      </c>
      <c r="E2049" s="4" t="s">
        <v>39</v>
      </c>
      <c r="F2049" s="34" t="s">
        <v>314</v>
      </c>
      <c r="G2049" s="35">
        <v>367.40001999999998</v>
      </c>
      <c r="H2049" s="3" t="s">
        <v>466</v>
      </c>
      <c r="I2049" s="36" t="s">
        <v>1</v>
      </c>
      <c r="J2049" s="36" t="s">
        <v>467</v>
      </c>
      <c r="K2049" s="36" t="str">
        <f t="shared" ca="1" si="31"/>
        <v>CB3C5C91-C0B9-B459-FFB2-F7FA65BCF46F</v>
      </c>
      <c r="L2049" s="37"/>
      <c r="M2049" s="37" t="s">
        <v>115</v>
      </c>
    </row>
    <row r="2050" spans="1:13" ht="15" customHeight="1" x14ac:dyDescent="0.3">
      <c r="A2050" s="3" t="s">
        <v>504</v>
      </c>
      <c r="B2050" s="4" t="s">
        <v>113</v>
      </c>
      <c r="C2050" s="9" t="s">
        <v>114</v>
      </c>
      <c r="D2050" s="4" t="s">
        <v>458</v>
      </c>
      <c r="E2050" s="4" t="s">
        <v>39</v>
      </c>
      <c r="F2050" s="34" t="s">
        <v>316</v>
      </c>
      <c r="G2050" s="35">
        <v>1397.3626999999999</v>
      </c>
      <c r="H2050" s="3" t="s">
        <v>466</v>
      </c>
      <c r="I2050" s="36" t="s">
        <v>1</v>
      </c>
      <c r="J2050" s="36" t="s">
        <v>467</v>
      </c>
      <c r="K2050" s="36" t="str">
        <f t="shared" ref="K2050:K2113" ca="1" si="32">_GuidQuasiHexGenerator</f>
        <v>E084703E-771A-E811-39FD-1765C91AA9C1</v>
      </c>
      <c r="L2050" s="37"/>
      <c r="M2050" s="37" t="s">
        <v>115</v>
      </c>
    </row>
    <row r="2051" spans="1:13" ht="15" customHeight="1" x14ac:dyDescent="0.3">
      <c r="A2051" s="3" t="s">
        <v>504</v>
      </c>
      <c r="B2051" s="4" t="s">
        <v>113</v>
      </c>
      <c r="C2051" s="9" t="s">
        <v>114</v>
      </c>
      <c r="D2051" s="4" t="s">
        <v>458</v>
      </c>
      <c r="E2051" s="4" t="s">
        <v>39</v>
      </c>
      <c r="F2051" s="34" t="s">
        <v>318</v>
      </c>
      <c r="G2051" s="35">
        <v>1092.5409430806201</v>
      </c>
      <c r="H2051" s="3" t="s">
        <v>466</v>
      </c>
      <c r="I2051" s="36" t="s">
        <v>1</v>
      </c>
      <c r="J2051" s="36" t="s">
        <v>467</v>
      </c>
      <c r="K2051" s="36" t="str">
        <f t="shared" ca="1" si="32"/>
        <v>4F438A07-B488-705B-9703-A2F6028F7E98</v>
      </c>
      <c r="L2051" s="37"/>
      <c r="M2051" s="37" t="s">
        <v>115</v>
      </c>
    </row>
    <row r="2052" spans="1:13" ht="15" customHeight="1" x14ac:dyDescent="0.3">
      <c r="A2052" s="3" t="s">
        <v>504</v>
      </c>
      <c r="B2052" s="4" t="s">
        <v>113</v>
      </c>
      <c r="C2052" s="9" t="s">
        <v>114</v>
      </c>
      <c r="D2052" s="4" t="s">
        <v>458</v>
      </c>
      <c r="E2052" s="4" t="s">
        <v>39</v>
      </c>
      <c r="F2052" s="34" t="s">
        <v>320</v>
      </c>
      <c r="G2052" s="35">
        <v>1092.5409430806201</v>
      </c>
      <c r="H2052" s="3" t="s">
        <v>466</v>
      </c>
      <c r="I2052" s="36" t="s">
        <v>1</v>
      </c>
      <c r="J2052" s="36" t="s">
        <v>467</v>
      </c>
      <c r="K2052" s="36" t="str">
        <f t="shared" ca="1" si="32"/>
        <v>9CA9C5FA-C47E-BB62-E2A2-6819D112AE00</v>
      </c>
      <c r="L2052" s="37"/>
      <c r="M2052" s="37" t="s">
        <v>115</v>
      </c>
    </row>
    <row r="2053" spans="1:13" ht="15" customHeight="1" x14ac:dyDescent="0.3">
      <c r="A2053" s="3" t="s">
        <v>504</v>
      </c>
      <c r="B2053" s="4" t="s">
        <v>113</v>
      </c>
      <c r="C2053" s="9" t="s">
        <v>114</v>
      </c>
      <c r="D2053" s="4" t="s">
        <v>458</v>
      </c>
      <c r="E2053" s="4" t="s">
        <v>39</v>
      </c>
      <c r="F2053" s="34" t="s">
        <v>322</v>
      </c>
      <c r="G2053" s="35">
        <v>367.40001999999998</v>
      </c>
      <c r="H2053" s="3" t="s">
        <v>466</v>
      </c>
      <c r="I2053" s="36" t="s">
        <v>1</v>
      </c>
      <c r="J2053" s="36" t="s">
        <v>467</v>
      </c>
      <c r="K2053" s="36" t="str">
        <f t="shared" ca="1" si="32"/>
        <v>13363AE7-974C-BE4A-AACD-15A444FFEF26</v>
      </c>
      <c r="L2053" s="37"/>
      <c r="M2053" s="37" t="s">
        <v>115</v>
      </c>
    </row>
    <row r="2054" spans="1:13" ht="15" customHeight="1" x14ac:dyDescent="0.3">
      <c r="A2054" s="3" t="s">
        <v>504</v>
      </c>
      <c r="B2054" s="4" t="s">
        <v>113</v>
      </c>
      <c r="C2054" s="9" t="s">
        <v>114</v>
      </c>
      <c r="D2054" s="4" t="s">
        <v>458</v>
      </c>
      <c r="E2054" s="4" t="s">
        <v>39</v>
      </c>
      <c r="F2054" s="34" t="s">
        <v>324</v>
      </c>
      <c r="G2054" s="35">
        <v>20.655736999999998</v>
      </c>
      <c r="H2054" s="3" t="s">
        <v>466</v>
      </c>
      <c r="I2054" s="36" t="s">
        <v>1</v>
      </c>
      <c r="J2054" s="36" t="s">
        <v>467</v>
      </c>
      <c r="K2054" s="36" t="str">
        <f t="shared" ca="1" si="32"/>
        <v>FC1AF135-F83A-0FC7-1643-4D91AEC29FDB</v>
      </c>
      <c r="L2054" s="37"/>
      <c r="M2054" s="37" t="s">
        <v>115</v>
      </c>
    </row>
    <row r="2055" spans="1:13" ht="15" customHeight="1" x14ac:dyDescent="0.3">
      <c r="A2055" s="3" t="s">
        <v>504</v>
      </c>
      <c r="B2055" s="4" t="s">
        <v>113</v>
      </c>
      <c r="C2055" s="9" t="s">
        <v>114</v>
      </c>
      <c r="D2055" s="4" t="s">
        <v>458</v>
      </c>
      <c r="E2055" s="4" t="s">
        <v>39</v>
      </c>
      <c r="F2055" s="34" t="s">
        <v>326</v>
      </c>
      <c r="G2055" s="35">
        <v>1092.5409430806201</v>
      </c>
      <c r="H2055" s="3" t="s">
        <v>466</v>
      </c>
      <c r="I2055" s="36" t="s">
        <v>1</v>
      </c>
      <c r="J2055" s="36" t="s">
        <v>467</v>
      </c>
      <c r="K2055" s="36" t="str">
        <f t="shared" ca="1" si="32"/>
        <v>EB245A21-A79C-7CB2-0D15-22135969E138</v>
      </c>
      <c r="L2055" s="37"/>
      <c r="M2055" s="37" t="s">
        <v>115</v>
      </c>
    </row>
    <row r="2056" spans="1:13" ht="15" customHeight="1" x14ac:dyDescent="0.3">
      <c r="A2056" s="3" t="s">
        <v>504</v>
      </c>
      <c r="B2056" s="4" t="s">
        <v>113</v>
      </c>
      <c r="C2056" s="9" t="s">
        <v>114</v>
      </c>
      <c r="D2056" s="4" t="s">
        <v>458</v>
      </c>
      <c r="E2056" s="4" t="s">
        <v>39</v>
      </c>
      <c r="F2056" s="34" t="s">
        <v>328</v>
      </c>
      <c r="G2056" s="35">
        <v>1514.0044</v>
      </c>
      <c r="H2056" s="3" t="s">
        <v>466</v>
      </c>
      <c r="I2056" s="36" t="s">
        <v>1</v>
      </c>
      <c r="J2056" s="36" t="s">
        <v>467</v>
      </c>
      <c r="K2056" s="36" t="str">
        <f t="shared" ca="1" si="32"/>
        <v>66404AC0-1B3B-F858-012E-30DDF83C25CD</v>
      </c>
      <c r="L2056" s="37"/>
      <c r="M2056" s="37" t="s">
        <v>115</v>
      </c>
    </row>
    <row r="2057" spans="1:13" ht="15" customHeight="1" x14ac:dyDescent="0.3">
      <c r="A2057" s="3" t="s">
        <v>504</v>
      </c>
      <c r="B2057" s="4" t="s">
        <v>113</v>
      </c>
      <c r="C2057" s="9" t="s">
        <v>114</v>
      </c>
      <c r="D2057" s="4" t="s">
        <v>458</v>
      </c>
      <c r="E2057" s="4" t="s">
        <v>39</v>
      </c>
      <c r="F2057" s="34" t="s">
        <v>330</v>
      </c>
      <c r="G2057" s="35">
        <v>744.41964285714278</v>
      </c>
      <c r="H2057" s="3" t="s">
        <v>466</v>
      </c>
      <c r="I2057" s="36" t="s">
        <v>1</v>
      </c>
      <c r="J2057" s="36" t="s">
        <v>467</v>
      </c>
      <c r="K2057" s="36" t="str">
        <f t="shared" ca="1" si="32"/>
        <v>C049BDD2-9F62-97B5-F7F9-E1CA765E4048</v>
      </c>
      <c r="L2057" s="37"/>
      <c r="M2057" s="37" t="s">
        <v>115</v>
      </c>
    </row>
    <row r="2058" spans="1:13" ht="15" customHeight="1" x14ac:dyDescent="0.3">
      <c r="A2058" s="3" t="s">
        <v>504</v>
      </c>
      <c r="B2058" s="4" t="s">
        <v>113</v>
      </c>
      <c r="C2058" s="9" t="s">
        <v>114</v>
      </c>
      <c r="D2058" s="4" t="s">
        <v>458</v>
      </c>
      <c r="E2058" s="4" t="s">
        <v>39</v>
      </c>
      <c r="F2058" s="34" t="s">
        <v>332</v>
      </c>
      <c r="G2058" s="35">
        <v>367.40001999999998</v>
      </c>
      <c r="H2058" s="3" t="s">
        <v>466</v>
      </c>
      <c r="I2058" s="36" t="s">
        <v>1</v>
      </c>
      <c r="J2058" s="36" t="s">
        <v>467</v>
      </c>
      <c r="K2058" s="36" t="str">
        <f t="shared" ca="1" si="32"/>
        <v>C8BD1EEA-85A1-A2E1-070F-3B68DB87CB38</v>
      </c>
      <c r="L2058" s="37"/>
      <c r="M2058" s="37" t="s">
        <v>115</v>
      </c>
    </row>
    <row r="2059" spans="1:13" ht="15" customHeight="1" x14ac:dyDescent="0.3">
      <c r="A2059" s="3" t="s">
        <v>504</v>
      </c>
      <c r="B2059" s="4" t="s">
        <v>113</v>
      </c>
      <c r="C2059" s="9" t="s">
        <v>114</v>
      </c>
      <c r="D2059" s="4" t="s">
        <v>458</v>
      </c>
      <c r="E2059" s="4" t="s">
        <v>39</v>
      </c>
      <c r="F2059" s="34" t="s">
        <v>334</v>
      </c>
      <c r="G2059" s="35">
        <v>1397.3626999999999</v>
      </c>
      <c r="H2059" s="3" t="s">
        <v>466</v>
      </c>
      <c r="I2059" s="36" t="s">
        <v>1</v>
      </c>
      <c r="J2059" s="36" t="s">
        <v>467</v>
      </c>
      <c r="K2059" s="36" t="str">
        <f t="shared" ca="1" si="32"/>
        <v>43EBDAA8-39C0-7D3B-C822-7D44C0A61F77</v>
      </c>
      <c r="L2059" s="37"/>
      <c r="M2059" s="37" t="s">
        <v>115</v>
      </c>
    </row>
    <row r="2060" spans="1:13" ht="15" customHeight="1" x14ac:dyDescent="0.3">
      <c r="A2060" s="3" t="s">
        <v>504</v>
      </c>
      <c r="B2060" s="4" t="s">
        <v>113</v>
      </c>
      <c r="C2060" s="9" t="s">
        <v>114</v>
      </c>
      <c r="D2060" s="4" t="s">
        <v>458</v>
      </c>
      <c r="E2060" s="4" t="s">
        <v>39</v>
      </c>
      <c r="F2060" s="34" t="s">
        <v>336</v>
      </c>
      <c r="G2060" s="35">
        <v>1092.5409430806201</v>
      </c>
      <c r="H2060" s="3" t="s">
        <v>466</v>
      </c>
      <c r="I2060" s="36" t="s">
        <v>1</v>
      </c>
      <c r="J2060" s="36" t="s">
        <v>467</v>
      </c>
      <c r="K2060" s="36" t="str">
        <f t="shared" ca="1" si="32"/>
        <v>5E912CCB-F355-5F6F-7173-7DBA41878556</v>
      </c>
      <c r="L2060" s="37"/>
      <c r="M2060" s="37" t="s">
        <v>115</v>
      </c>
    </row>
    <row r="2061" spans="1:13" ht="15" customHeight="1" x14ac:dyDescent="0.3">
      <c r="A2061" s="3" t="s">
        <v>504</v>
      </c>
      <c r="B2061" s="4" t="s">
        <v>113</v>
      </c>
      <c r="C2061" s="9" t="s">
        <v>114</v>
      </c>
      <c r="D2061" s="4" t="s">
        <v>458</v>
      </c>
      <c r="E2061" s="4" t="s">
        <v>39</v>
      </c>
      <c r="F2061" s="34" t="s">
        <v>338</v>
      </c>
      <c r="G2061" s="35">
        <v>1092.5409430806201</v>
      </c>
      <c r="H2061" s="3" t="s">
        <v>466</v>
      </c>
      <c r="I2061" s="36" t="s">
        <v>1</v>
      </c>
      <c r="J2061" s="36" t="s">
        <v>467</v>
      </c>
      <c r="K2061" s="36" t="str">
        <f t="shared" ca="1" si="32"/>
        <v>551E82DB-A6AF-70DD-B9E9-252579281B83</v>
      </c>
      <c r="L2061" s="37"/>
      <c r="M2061" s="37" t="s">
        <v>115</v>
      </c>
    </row>
    <row r="2062" spans="1:13" ht="15" customHeight="1" x14ac:dyDescent="0.3">
      <c r="A2062" s="3" t="s">
        <v>504</v>
      </c>
      <c r="B2062" s="4" t="s">
        <v>113</v>
      </c>
      <c r="C2062" s="9" t="s">
        <v>114</v>
      </c>
      <c r="D2062" s="4" t="s">
        <v>458</v>
      </c>
      <c r="E2062" s="4" t="s">
        <v>39</v>
      </c>
      <c r="F2062" s="34" t="s">
        <v>340</v>
      </c>
      <c r="G2062" s="35">
        <v>367.40001999999998</v>
      </c>
      <c r="H2062" s="3" t="s">
        <v>466</v>
      </c>
      <c r="I2062" s="36" t="s">
        <v>1</v>
      </c>
      <c r="J2062" s="36" t="s">
        <v>467</v>
      </c>
      <c r="K2062" s="36" t="str">
        <f t="shared" ca="1" si="32"/>
        <v>5B490CA5-80F8-8BC0-24E9-01E653011108</v>
      </c>
      <c r="L2062" s="37"/>
      <c r="M2062" s="37" t="s">
        <v>115</v>
      </c>
    </row>
    <row r="2063" spans="1:13" ht="15" customHeight="1" x14ac:dyDescent="0.3">
      <c r="A2063" s="3" t="s">
        <v>504</v>
      </c>
      <c r="B2063" s="4" t="s">
        <v>113</v>
      </c>
      <c r="C2063" s="9" t="s">
        <v>114</v>
      </c>
      <c r="D2063" s="4" t="s">
        <v>458</v>
      </c>
      <c r="E2063" s="4" t="s">
        <v>39</v>
      </c>
      <c r="F2063" s="34" t="s">
        <v>342</v>
      </c>
      <c r="G2063" s="35">
        <v>20.655736999999998</v>
      </c>
      <c r="H2063" s="3" t="s">
        <v>466</v>
      </c>
      <c r="I2063" s="36" t="s">
        <v>1</v>
      </c>
      <c r="J2063" s="36" t="s">
        <v>467</v>
      </c>
      <c r="K2063" s="36" t="str">
        <f t="shared" ca="1" si="32"/>
        <v>D776F9CB-07AE-90CB-E954-FCDA92EFED2E</v>
      </c>
      <c r="L2063" s="37"/>
      <c r="M2063" s="37" t="s">
        <v>115</v>
      </c>
    </row>
    <row r="2064" spans="1:13" ht="15" customHeight="1" x14ac:dyDescent="0.3">
      <c r="A2064" s="3" t="s">
        <v>504</v>
      </c>
      <c r="B2064" s="4" t="s">
        <v>113</v>
      </c>
      <c r="C2064" s="9" t="s">
        <v>114</v>
      </c>
      <c r="D2064" s="4" t="s">
        <v>458</v>
      </c>
      <c r="E2064" s="4" t="s">
        <v>39</v>
      </c>
      <c r="F2064" s="34" t="s">
        <v>344</v>
      </c>
      <c r="G2064" s="35">
        <v>1092.5409430806201</v>
      </c>
      <c r="H2064" s="3" t="s">
        <v>466</v>
      </c>
      <c r="I2064" s="36" t="s">
        <v>1</v>
      </c>
      <c r="J2064" s="36" t="s">
        <v>467</v>
      </c>
      <c r="K2064" s="36" t="str">
        <f t="shared" ca="1" si="32"/>
        <v>BBDBAA3E-EB10-3739-FA18-7853B559253D</v>
      </c>
      <c r="L2064" s="37"/>
      <c r="M2064" s="37" t="s">
        <v>115</v>
      </c>
    </row>
    <row r="2065" spans="1:13" ht="15" customHeight="1" x14ac:dyDescent="0.3">
      <c r="A2065" s="3" t="s">
        <v>504</v>
      </c>
      <c r="B2065" s="4" t="s">
        <v>113</v>
      </c>
      <c r="C2065" s="9" t="s">
        <v>114</v>
      </c>
      <c r="D2065" s="4" t="s">
        <v>458</v>
      </c>
      <c r="E2065" s="4" t="s">
        <v>39</v>
      </c>
      <c r="F2065" s="34" t="s">
        <v>346</v>
      </c>
      <c r="G2065" s="35">
        <v>1514.0044</v>
      </c>
      <c r="H2065" s="3" t="s">
        <v>466</v>
      </c>
      <c r="I2065" s="36" t="s">
        <v>1</v>
      </c>
      <c r="J2065" s="36" t="s">
        <v>467</v>
      </c>
      <c r="K2065" s="36" t="str">
        <f t="shared" ca="1" si="32"/>
        <v>49DAE961-628A-CF09-6E1C-86BD42EABECE</v>
      </c>
      <c r="L2065" s="37"/>
      <c r="M2065" s="37" t="s">
        <v>115</v>
      </c>
    </row>
    <row r="2066" spans="1:13" ht="15" customHeight="1" x14ac:dyDescent="0.3">
      <c r="A2066" s="3" t="s">
        <v>504</v>
      </c>
      <c r="B2066" s="4" t="s">
        <v>113</v>
      </c>
      <c r="C2066" s="9" t="s">
        <v>114</v>
      </c>
      <c r="D2066" s="4" t="s">
        <v>458</v>
      </c>
      <c r="E2066" s="4" t="s">
        <v>39</v>
      </c>
      <c r="F2066" s="34" t="s">
        <v>348</v>
      </c>
      <c r="G2066" s="35">
        <v>0.25957587999999998</v>
      </c>
      <c r="H2066" s="3" t="s">
        <v>466</v>
      </c>
      <c r="I2066" s="36" t="s">
        <v>1</v>
      </c>
      <c r="J2066" s="36" t="s">
        <v>467</v>
      </c>
      <c r="K2066" s="36" t="str">
        <f t="shared" ca="1" si="32"/>
        <v>26CC52D3-73A7-CDF2-CCF5-EBBDAC071999</v>
      </c>
      <c r="L2066" s="37"/>
      <c r="M2066" s="37" t="s">
        <v>115</v>
      </c>
    </row>
    <row r="2067" spans="1:13" ht="15" customHeight="1" x14ac:dyDescent="0.3">
      <c r="A2067" s="3" t="s">
        <v>504</v>
      </c>
      <c r="B2067" s="4" t="s">
        <v>113</v>
      </c>
      <c r="C2067" s="9" t="s">
        <v>114</v>
      </c>
      <c r="D2067" s="4" t="s">
        <v>458</v>
      </c>
      <c r="E2067" s="4" t="s">
        <v>39</v>
      </c>
      <c r="F2067" s="34" t="s">
        <v>350</v>
      </c>
      <c r="G2067" s="35">
        <v>367.40001999999998</v>
      </c>
      <c r="H2067" s="3" t="s">
        <v>466</v>
      </c>
      <c r="I2067" s="36" t="s">
        <v>1</v>
      </c>
      <c r="J2067" s="36" t="s">
        <v>467</v>
      </c>
      <c r="K2067" s="36" t="str">
        <f t="shared" ca="1" si="32"/>
        <v>AB05C458-2A15-DDD6-B44F-56C6F6EDF6DF</v>
      </c>
      <c r="L2067" s="37"/>
      <c r="M2067" s="37" t="s">
        <v>115</v>
      </c>
    </row>
    <row r="2068" spans="1:13" ht="15" customHeight="1" x14ac:dyDescent="0.3">
      <c r="A2068" s="3" t="s">
        <v>504</v>
      </c>
      <c r="B2068" s="4" t="s">
        <v>113</v>
      </c>
      <c r="C2068" s="9" t="s">
        <v>114</v>
      </c>
      <c r="D2068" s="4" t="s">
        <v>458</v>
      </c>
      <c r="E2068" s="4" t="s">
        <v>39</v>
      </c>
      <c r="F2068" s="34" t="s">
        <v>352</v>
      </c>
      <c r="G2068" s="35">
        <v>367.40001999999998</v>
      </c>
      <c r="H2068" s="3" t="s">
        <v>466</v>
      </c>
      <c r="I2068" s="36" t="s">
        <v>1</v>
      </c>
      <c r="J2068" s="36" t="s">
        <v>467</v>
      </c>
      <c r="K2068" s="36" t="str">
        <f t="shared" ca="1" si="32"/>
        <v>D458751F-C1E9-FF56-FE64-17455541C86B</v>
      </c>
      <c r="L2068" s="37"/>
      <c r="M2068" s="37" t="s">
        <v>115</v>
      </c>
    </row>
    <row r="2069" spans="1:13" ht="15" customHeight="1" x14ac:dyDescent="0.3">
      <c r="A2069" s="3" t="s">
        <v>504</v>
      </c>
      <c r="B2069" s="4" t="s">
        <v>113</v>
      </c>
      <c r="C2069" s="9" t="s">
        <v>114</v>
      </c>
      <c r="D2069" s="4" t="s">
        <v>458</v>
      </c>
      <c r="E2069" s="4" t="s">
        <v>39</v>
      </c>
      <c r="F2069" s="34" t="s">
        <v>354</v>
      </c>
      <c r="G2069" s="35">
        <v>1397.3626999999999</v>
      </c>
      <c r="H2069" s="3" t="s">
        <v>466</v>
      </c>
      <c r="I2069" s="36" t="s">
        <v>1</v>
      </c>
      <c r="J2069" s="36" t="s">
        <v>467</v>
      </c>
      <c r="K2069" s="36" t="str">
        <f t="shared" ca="1" si="32"/>
        <v>FEB0166E-2BEB-68E5-9771-266B128DC1ED</v>
      </c>
      <c r="L2069" s="37"/>
      <c r="M2069" s="37" t="s">
        <v>115</v>
      </c>
    </row>
    <row r="2070" spans="1:13" ht="15" customHeight="1" x14ac:dyDescent="0.3">
      <c r="A2070" s="3" t="s">
        <v>504</v>
      </c>
      <c r="B2070" s="4" t="s">
        <v>113</v>
      </c>
      <c r="C2070" s="9" t="s">
        <v>114</v>
      </c>
      <c r="D2070" s="4" t="s">
        <v>458</v>
      </c>
      <c r="E2070" s="4" t="s">
        <v>39</v>
      </c>
      <c r="F2070" s="34" t="s">
        <v>356</v>
      </c>
      <c r="G2070" s="35">
        <v>1092.5409430806201</v>
      </c>
      <c r="H2070" s="3" t="s">
        <v>466</v>
      </c>
      <c r="I2070" s="36" t="s">
        <v>1</v>
      </c>
      <c r="J2070" s="36" t="s">
        <v>467</v>
      </c>
      <c r="K2070" s="36" t="str">
        <f t="shared" ca="1" si="32"/>
        <v>17661230-9E48-93A7-CAD0-23FC472E9678</v>
      </c>
      <c r="L2070" s="37"/>
      <c r="M2070" s="37" t="s">
        <v>115</v>
      </c>
    </row>
    <row r="2071" spans="1:13" ht="15" customHeight="1" x14ac:dyDescent="0.3">
      <c r="A2071" s="3" t="s">
        <v>504</v>
      </c>
      <c r="B2071" s="4" t="s">
        <v>113</v>
      </c>
      <c r="C2071" s="9" t="s">
        <v>114</v>
      </c>
      <c r="D2071" s="4" t="s">
        <v>458</v>
      </c>
      <c r="E2071" s="4" t="s">
        <v>39</v>
      </c>
      <c r="F2071" s="34" t="s">
        <v>358</v>
      </c>
      <c r="G2071" s="35">
        <v>54.461432000000002</v>
      </c>
      <c r="H2071" s="3" t="s">
        <v>466</v>
      </c>
      <c r="I2071" s="36" t="s">
        <v>1</v>
      </c>
      <c r="J2071" s="36" t="s">
        <v>467</v>
      </c>
      <c r="K2071" s="36" t="str">
        <f t="shared" ca="1" si="32"/>
        <v>606B72EA-6EA0-648D-1572-60355BBE941A</v>
      </c>
      <c r="L2071" s="37"/>
      <c r="M2071" s="37" t="s">
        <v>115</v>
      </c>
    </row>
    <row r="2072" spans="1:13" ht="15" customHeight="1" x14ac:dyDescent="0.3">
      <c r="A2072" s="3" t="s">
        <v>504</v>
      </c>
      <c r="B2072" s="4" t="s">
        <v>113</v>
      </c>
      <c r="C2072" s="9" t="s">
        <v>114</v>
      </c>
      <c r="D2072" s="4" t="s">
        <v>458</v>
      </c>
      <c r="E2072" s="4" t="s">
        <v>39</v>
      </c>
      <c r="F2072" s="34" t="s">
        <v>360</v>
      </c>
      <c r="G2072" s="35">
        <v>367.40001999999998</v>
      </c>
      <c r="H2072" s="3" t="s">
        <v>466</v>
      </c>
      <c r="I2072" s="36" t="s">
        <v>1</v>
      </c>
      <c r="J2072" s="36" t="s">
        <v>467</v>
      </c>
      <c r="K2072" s="36" t="str">
        <f t="shared" ca="1" si="32"/>
        <v>4014B035-38B9-4473-C5A7-8DBCC02280C5</v>
      </c>
      <c r="L2072" s="37"/>
      <c r="M2072" s="37" t="s">
        <v>115</v>
      </c>
    </row>
    <row r="2073" spans="1:13" ht="15" customHeight="1" x14ac:dyDescent="0.3">
      <c r="A2073" s="3" t="s">
        <v>504</v>
      </c>
      <c r="B2073" s="4" t="s">
        <v>113</v>
      </c>
      <c r="C2073" s="9" t="s">
        <v>114</v>
      </c>
      <c r="D2073" s="4" t="s">
        <v>458</v>
      </c>
      <c r="E2073" s="4" t="s">
        <v>39</v>
      </c>
      <c r="F2073" s="34" t="s">
        <v>362</v>
      </c>
      <c r="G2073" s="35">
        <v>20.655736999999998</v>
      </c>
      <c r="H2073" s="3" t="s">
        <v>466</v>
      </c>
      <c r="I2073" s="36" t="s">
        <v>1</v>
      </c>
      <c r="J2073" s="36" t="s">
        <v>467</v>
      </c>
      <c r="K2073" s="36" t="str">
        <f t="shared" ca="1" si="32"/>
        <v>4EAD1886-7D94-5619-2E78-44A4A0D92497</v>
      </c>
      <c r="L2073" s="37"/>
      <c r="M2073" s="37" t="s">
        <v>115</v>
      </c>
    </row>
    <row r="2074" spans="1:13" ht="15" customHeight="1" x14ac:dyDescent="0.3">
      <c r="A2074" s="3" t="s">
        <v>504</v>
      </c>
      <c r="B2074" s="4" t="s">
        <v>113</v>
      </c>
      <c r="C2074" s="9" t="s">
        <v>114</v>
      </c>
      <c r="D2074" s="4" t="s">
        <v>458</v>
      </c>
      <c r="E2074" s="4" t="s">
        <v>39</v>
      </c>
      <c r="F2074" s="34" t="s">
        <v>364</v>
      </c>
      <c r="G2074" s="35">
        <v>1092.5409430806201</v>
      </c>
      <c r="H2074" s="3" t="s">
        <v>466</v>
      </c>
      <c r="I2074" s="36" t="s">
        <v>1</v>
      </c>
      <c r="J2074" s="36" t="s">
        <v>467</v>
      </c>
      <c r="K2074" s="36" t="str">
        <f t="shared" ca="1" si="32"/>
        <v>F49C8120-3FDB-ECDA-9786-EE6B079D9388</v>
      </c>
      <c r="L2074" s="37"/>
      <c r="M2074" s="37" t="s">
        <v>115</v>
      </c>
    </row>
    <row r="2075" spans="1:13" ht="15" customHeight="1" x14ac:dyDescent="0.3">
      <c r="A2075" s="3" t="s">
        <v>504</v>
      </c>
      <c r="B2075" s="4" t="s">
        <v>113</v>
      </c>
      <c r="C2075" s="9" t="s">
        <v>114</v>
      </c>
      <c r="D2075" s="4" t="s">
        <v>458</v>
      </c>
      <c r="E2075" s="4" t="s">
        <v>39</v>
      </c>
      <c r="F2075" s="34" t="s">
        <v>366</v>
      </c>
      <c r="G2075" s="35">
        <v>1514.0044</v>
      </c>
      <c r="H2075" s="3" t="s">
        <v>466</v>
      </c>
      <c r="I2075" s="36" t="s">
        <v>1</v>
      </c>
      <c r="J2075" s="36" t="s">
        <v>467</v>
      </c>
      <c r="K2075" s="36" t="str">
        <f t="shared" ca="1" si="32"/>
        <v>FADBF4FD-A250-205E-61FD-5951A231156A</v>
      </c>
      <c r="L2075" s="37"/>
      <c r="M2075" s="37" t="s">
        <v>115</v>
      </c>
    </row>
    <row r="2076" spans="1:13" ht="15" customHeight="1" x14ac:dyDescent="0.3">
      <c r="A2076" s="3" t="s">
        <v>504</v>
      </c>
      <c r="B2076" s="4" t="s">
        <v>113</v>
      </c>
      <c r="C2076" s="9" t="s">
        <v>114</v>
      </c>
      <c r="D2076" s="4" t="s">
        <v>458</v>
      </c>
      <c r="E2076" s="4" t="s">
        <v>39</v>
      </c>
      <c r="F2076" s="34" t="s">
        <v>368</v>
      </c>
      <c r="G2076" s="35">
        <v>1249.1601000000001</v>
      </c>
      <c r="H2076" s="3" t="s">
        <v>466</v>
      </c>
      <c r="I2076" s="36" t="s">
        <v>1</v>
      </c>
      <c r="J2076" s="36" t="s">
        <v>467</v>
      </c>
      <c r="K2076" s="36" t="str">
        <f t="shared" ca="1" si="32"/>
        <v>BEA2DB57-90AE-D87F-86C7-234C8576E0A5</v>
      </c>
      <c r="L2076" s="37"/>
      <c r="M2076" s="37" t="s">
        <v>115</v>
      </c>
    </row>
    <row r="2077" spans="1:13" ht="15" customHeight="1" x14ac:dyDescent="0.3">
      <c r="A2077" s="3" t="s">
        <v>504</v>
      </c>
      <c r="B2077" s="4" t="s">
        <v>113</v>
      </c>
      <c r="C2077" s="9" t="s">
        <v>114</v>
      </c>
      <c r="D2077" s="4" t="s">
        <v>458</v>
      </c>
      <c r="E2077" s="4" t="s">
        <v>39</v>
      </c>
      <c r="F2077" s="34" t="s">
        <v>370</v>
      </c>
      <c r="G2077" s="35">
        <v>0.25957588999999998</v>
      </c>
      <c r="H2077" s="3" t="s">
        <v>466</v>
      </c>
      <c r="I2077" s="36" t="s">
        <v>1</v>
      </c>
      <c r="J2077" s="36" t="s">
        <v>467</v>
      </c>
      <c r="K2077" s="36" t="str">
        <f t="shared" ca="1" si="32"/>
        <v>C20BF5E4-C5F9-231F-5C17-5DF6AB54A0E1</v>
      </c>
      <c r="L2077" s="37"/>
      <c r="M2077" s="37" t="s">
        <v>115</v>
      </c>
    </row>
    <row r="2078" spans="1:13" ht="15" customHeight="1" x14ac:dyDescent="0.3">
      <c r="A2078" s="3" t="s">
        <v>504</v>
      </c>
      <c r="B2078" s="4" t="s">
        <v>113</v>
      </c>
      <c r="C2078" s="9" t="s">
        <v>114</v>
      </c>
      <c r="D2078" s="4" t="s">
        <v>458</v>
      </c>
      <c r="E2078" s="4" t="s">
        <v>39</v>
      </c>
      <c r="F2078" s="34" t="s">
        <v>372</v>
      </c>
      <c r="G2078" s="35">
        <v>0.25957587999999998</v>
      </c>
      <c r="H2078" s="3" t="s">
        <v>466</v>
      </c>
      <c r="I2078" s="36" t="s">
        <v>1</v>
      </c>
      <c r="J2078" s="36" t="s">
        <v>467</v>
      </c>
      <c r="K2078" s="36" t="str">
        <f t="shared" ca="1" si="32"/>
        <v>D48C5071-F7F5-48C7-4B47-D9FDF763695E</v>
      </c>
      <c r="L2078" s="37"/>
      <c r="M2078" s="37" t="s">
        <v>115</v>
      </c>
    </row>
    <row r="2079" spans="1:13" ht="15" customHeight="1" x14ac:dyDescent="0.3">
      <c r="A2079" s="3" t="s">
        <v>504</v>
      </c>
      <c r="B2079" s="4" t="s">
        <v>113</v>
      </c>
      <c r="C2079" s="9" t="s">
        <v>114</v>
      </c>
      <c r="D2079" s="4" t="s">
        <v>458</v>
      </c>
      <c r="E2079" s="4" t="s">
        <v>39</v>
      </c>
      <c r="F2079" s="34" t="s">
        <v>250</v>
      </c>
      <c r="G2079" s="35">
        <v>0.25957587999999998</v>
      </c>
      <c r="H2079" s="3" t="s">
        <v>466</v>
      </c>
      <c r="I2079" s="36" t="s">
        <v>1</v>
      </c>
      <c r="J2079" s="36" t="s">
        <v>467</v>
      </c>
      <c r="K2079" s="36" t="str">
        <f t="shared" ca="1" si="32"/>
        <v>2F222C1C-8E11-AD73-187A-33ACE4FC505D</v>
      </c>
      <c r="L2079" s="37"/>
      <c r="M2079" s="37" t="s">
        <v>115</v>
      </c>
    </row>
    <row r="2080" spans="1:13" ht="15" customHeight="1" x14ac:dyDescent="0.3">
      <c r="A2080" s="3" t="s">
        <v>504</v>
      </c>
      <c r="B2080" s="4" t="s">
        <v>113</v>
      </c>
      <c r="C2080" s="9" t="s">
        <v>114</v>
      </c>
      <c r="D2080" s="4" t="s">
        <v>458</v>
      </c>
      <c r="E2080" s="4" t="s">
        <v>39</v>
      </c>
      <c r="F2080" s="34" t="s">
        <v>375</v>
      </c>
      <c r="G2080" s="35">
        <v>0.25957587999999998</v>
      </c>
      <c r="H2080" s="3" t="s">
        <v>466</v>
      </c>
      <c r="I2080" s="36" t="s">
        <v>1</v>
      </c>
      <c r="J2080" s="36" t="s">
        <v>467</v>
      </c>
      <c r="K2080" s="36" t="str">
        <f t="shared" ca="1" si="32"/>
        <v>147469F1-4C09-C219-353C-B265C3C294A5</v>
      </c>
      <c r="L2080" s="37"/>
      <c r="M2080" s="37" t="s">
        <v>115</v>
      </c>
    </row>
    <row r="2081" spans="1:13" ht="15" customHeight="1" x14ac:dyDescent="0.3">
      <c r="A2081" s="3" t="s">
        <v>505</v>
      </c>
      <c r="B2081" s="4" t="s">
        <v>113</v>
      </c>
      <c r="C2081" s="9" t="s">
        <v>114</v>
      </c>
      <c r="D2081" s="4" t="s">
        <v>458</v>
      </c>
      <c r="E2081" s="4" t="s">
        <v>39</v>
      </c>
      <c r="F2081" s="34" t="s">
        <v>251</v>
      </c>
      <c r="G2081" s="35" t="s">
        <v>506</v>
      </c>
      <c r="H2081" s="3"/>
      <c r="I2081" s="36" t="s">
        <v>1</v>
      </c>
      <c r="J2081" s="36" t="s">
        <v>464</v>
      </c>
      <c r="K2081" s="36" t="str">
        <f t="shared" ca="1" si="32"/>
        <v>E07CA345-E220-6ACD-FCE9-70A5A5279309</v>
      </c>
      <c r="L2081" s="37"/>
      <c r="M2081" s="37" t="s">
        <v>115</v>
      </c>
    </row>
    <row r="2082" spans="1:13" ht="15" customHeight="1" x14ac:dyDescent="0.3">
      <c r="A2082" s="3" t="s">
        <v>505</v>
      </c>
      <c r="B2082" s="4" t="s">
        <v>113</v>
      </c>
      <c r="C2082" s="9" t="s">
        <v>114</v>
      </c>
      <c r="D2082" s="4" t="s">
        <v>458</v>
      </c>
      <c r="E2082" s="4" t="s">
        <v>39</v>
      </c>
      <c r="F2082" s="34" t="s">
        <v>254</v>
      </c>
      <c r="G2082" s="35" t="s">
        <v>506</v>
      </c>
      <c r="H2082" s="3"/>
      <c r="I2082" s="36" t="s">
        <v>1</v>
      </c>
      <c r="J2082" s="36" t="s">
        <v>464</v>
      </c>
      <c r="K2082" s="36" t="str">
        <f t="shared" ca="1" si="32"/>
        <v>301EB2BB-E089-2E01-36CC-74A5474BB207</v>
      </c>
      <c r="L2082" s="37"/>
      <c r="M2082" s="37" t="s">
        <v>115</v>
      </c>
    </row>
    <row r="2083" spans="1:13" ht="15" customHeight="1" x14ac:dyDescent="0.3">
      <c r="A2083" s="3" t="s">
        <v>505</v>
      </c>
      <c r="B2083" s="4" t="s">
        <v>113</v>
      </c>
      <c r="C2083" s="9" t="s">
        <v>114</v>
      </c>
      <c r="D2083" s="4" t="s">
        <v>458</v>
      </c>
      <c r="E2083" s="4" t="s">
        <v>39</v>
      </c>
      <c r="F2083" s="34" t="s">
        <v>256</v>
      </c>
      <c r="G2083" s="35" t="s">
        <v>506</v>
      </c>
      <c r="H2083" s="3"/>
      <c r="I2083" s="36" t="s">
        <v>1</v>
      </c>
      <c r="J2083" s="36" t="s">
        <v>464</v>
      </c>
      <c r="K2083" s="36" t="str">
        <f t="shared" ca="1" si="32"/>
        <v>25086FA6-75F6-4D4F-F728-E421272E6E31</v>
      </c>
      <c r="L2083" s="37"/>
      <c r="M2083" s="37" t="s">
        <v>115</v>
      </c>
    </row>
    <row r="2084" spans="1:13" ht="15" customHeight="1" x14ac:dyDescent="0.3">
      <c r="A2084" s="3" t="s">
        <v>505</v>
      </c>
      <c r="B2084" s="4" t="s">
        <v>113</v>
      </c>
      <c r="C2084" s="9" t="s">
        <v>114</v>
      </c>
      <c r="D2084" s="4" t="s">
        <v>458</v>
      </c>
      <c r="E2084" s="4" t="s">
        <v>39</v>
      </c>
      <c r="F2084" s="34" t="s">
        <v>258</v>
      </c>
      <c r="G2084" s="35" t="s">
        <v>506</v>
      </c>
      <c r="H2084" s="3"/>
      <c r="I2084" s="36" t="s">
        <v>1</v>
      </c>
      <c r="J2084" s="36" t="s">
        <v>464</v>
      </c>
      <c r="K2084" s="36" t="str">
        <f t="shared" ca="1" si="32"/>
        <v>4F6A5B8C-8591-C9A6-8E54-D72E34E36826</v>
      </c>
      <c r="L2084" s="37"/>
      <c r="M2084" s="37" t="s">
        <v>115</v>
      </c>
    </row>
    <row r="2085" spans="1:13" ht="15" customHeight="1" x14ac:dyDescent="0.3">
      <c r="A2085" s="3" t="s">
        <v>505</v>
      </c>
      <c r="B2085" s="4" t="s">
        <v>113</v>
      </c>
      <c r="C2085" s="9" t="s">
        <v>114</v>
      </c>
      <c r="D2085" s="4" t="s">
        <v>458</v>
      </c>
      <c r="E2085" s="4" t="s">
        <v>39</v>
      </c>
      <c r="F2085" s="34" t="s">
        <v>260</v>
      </c>
      <c r="G2085" s="35" t="s">
        <v>506</v>
      </c>
      <c r="H2085" s="3"/>
      <c r="I2085" s="36" t="s">
        <v>1</v>
      </c>
      <c r="J2085" s="36" t="s">
        <v>464</v>
      </c>
      <c r="K2085" s="36" t="str">
        <f t="shared" ca="1" si="32"/>
        <v>FAE67B22-B1DA-29D0-274D-DE527936FABD</v>
      </c>
      <c r="L2085" s="37"/>
      <c r="M2085" s="37" t="s">
        <v>115</v>
      </c>
    </row>
    <row r="2086" spans="1:13" ht="15" customHeight="1" x14ac:dyDescent="0.3">
      <c r="A2086" s="3" t="s">
        <v>505</v>
      </c>
      <c r="B2086" s="4" t="s">
        <v>113</v>
      </c>
      <c r="C2086" s="9" t="s">
        <v>114</v>
      </c>
      <c r="D2086" s="4" t="s">
        <v>458</v>
      </c>
      <c r="E2086" s="4" t="s">
        <v>39</v>
      </c>
      <c r="F2086" s="34" t="s">
        <v>262</v>
      </c>
      <c r="G2086" s="35" t="s">
        <v>506</v>
      </c>
      <c r="H2086" s="3"/>
      <c r="I2086" s="36" t="s">
        <v>1</v>
      </c>
      <c r="J2086" s="36" t="s">
        <v>464</v>
      </c>
      <c r="K2086" s="36" t="str">
        <f t="shared" ca="1" si="32"/>
        <v>BCBC1815-4B4F-83C1-7065-8DE879616C99</v>
      </c>
      <c r="L2086" s="37"/>
      <c r="M2086" s="37" t="s">
        <v>115</v>
      </c>
    </row>
    <row r="2087" spans="1:13" ht="15" customHeight="1" x14ac:dyDescent="0.3">
      <c r="A2087" s="3" t="s">
        <v>505</v>
      </c>
      <c r="B2087" s="4" t="s">
        <v>113</v>
      </c>
      <c r="C2087" s="9" t="s">
        <v>114</v>
      </c>
      <c r="D2087" s="4" t="s">
        <v>458</v>
      </c>
      <c r="E2087" s="4" t="s">
        <v>39</v>
      </c>
      <c r="F2087" s="34" t="s">
        <v>264</v>
      </c>
      <c r="G2087" s="35" t="s">
        <v>506</v>
      </c>
      <c r="H2087" s="3"/>
      <c r="I2087" s="36" t="s">
        <v>1</v>
      </c>
      <c r="J2087" s="36" t="s">
        <v>464</v>
      </c>
      <c r="K2087" s="36" t="str">
        <f t="shared" ca="1" si="32"/>
        <v>DCCEB503-3144-9A91-2267-2527E50283AC</v>
      </c>
      <c r="L2087" s="37"/>
      <c r="M2087" s="37" t="s">
        <v>115</v>
      </c>
    </row>
    <row r="2088" spans="1:13" ht="15" customHeight="1" x14ac:dyDescent="0.3">
      <c r="A2088" s="3" t="s">
        <v>505</v>
      </c>
      <c r="B2088" s="4" t="s">
        <v>113</v>
      </c>
      <c r="C2088" s="9" t="s">
        <v>114</v>
      </c>
      <c r="D2088" s="4" t="s">
        <v>458</v>
      </c>
      <c r="E2088" s="4" t="s">
        <v>39</v>
      </c>
      <c r="F2088" s="34" t="s">
        <v>266</v>
      </c>
      <c r="G2088" s="35" t="s">
        <v>506</v>
      </c>
      <c r="H2088" s="3"/>
      <c r="I2088" s="36" t="s">
        <v>1</v>
      </c>
      <c r="J2088" s="36" t="s">
        <v>464</v>
      </c>
      <c r="K2088" s="36" t="str">
        <f t="shared" ca="1" si="32"/>
        <v>8CBDCC9C-D1A7-CB5F-83B6-8D694356FAE0</v>
      </c>
      <c r="L2088" s="37"/>
      <c r="M2088" s="37" t="s">
        <v>115</v>
      </c>
    </row>
    <row r="2089" spans="1:13" ht="15" customHeight="1" x14ac:dyDescent="0.3">
      <c r="A2089" s="3" t="s">
        <v>505</v>
      </c>
      <c r="B2089" s="4" t="s">
        <v>113</v>
      </c>
      <c r="C2089" s="9" t="s">
        <v>114</v>
      </c>
      <c r="D2089" s="4" t="s">
        <v>458</v>
      </c>
      <c r="E2089" s="4" t="s">
        <v>39</v>
      </c>
      <c r="F2089" s="34" t="s">
        <v>268</v>
      </c>
      <c r="G2089" s="35" t="s">
        <v>506</v>
      </c>
      <c r="H2089" s="3"/>
      <c r="I2089" s="36" t="s">
        <v>1</v>
      </c>
      <c r="J2089" s="36" t="s">
        <v>464</v>
      </c>
      <c r="K2089" s="36" t="str">
        <f t="shared" ca="1" si="32"/>
        <v>A3229D69-FDB7-7378-6731-28BF599B63D4</v>
      </c>
      <c r="L2089" s="37"/>
      <c r="M2089" s="37" t="s">
        <v>115</v>
      </c>
    </row>
    <row r="2090" spans="1:13" ht="15" customHeight="1" x14ac:dyDescent="0.3">
      <c r="A2090" s="3" t="s">
        <v>505</v>
      </c>
      <c r="B2090" s="4" t="s">
        <v>113</v>
      </c>
      <c r="C2090" s="9" t="s">
        <v>114</v>
      </c>
      <c r="D2090" s="4" t="s">
        <v>458</v>
      </c>
      <c r="E2090" s="4" t="s">
        <v>39</v>
      </c>
      <c r="F2090" s="34" t="s">
        <v>270</v>
      </c>
      <c r="G2090" s="35" t="s">
        <v>506</v>
      </c>
      <c r="H2090" s="3"/>
      <c r="I2090" s="36" t="s">
        <v>1</v>
      </c>
      <c r="J2090" s="36" t="s">
        <v>464</v>
      </c>
      <c r="K2090" s="36" t="str">
        <f t="shared" ca="1" si="32"/>
        <v>BB456583-2EF0-F8F8-A90C-6F885A09AC66</v>
      </c>
      <c r="L2090" s="37"/>
      <c r="M2090" s="37" t="s">
        <v>115</v>
      </c>
    </row>
    <row r="2091" spans="1:13" ht="15" customHeight="1" x14ac:dyDescent="0.3">
      <c r="A2091" s="3" t="s">
        <v>505</v>
      </c>
      <c r="B2091" s="4" t="s">
        <v>113</v>
      </c>
      <c r="C2091" s="9" t="s">
        <v>114</v>
      </c>
      <c r="D2091" s="4" t="s">
        <v>458</v>
      </c>
      <c r="E2091" s="4" t="s">
        <v>39</v>
      </c>
      <c r="F2091" s="34" t="s">
        <v>272</v>
      </c>
      <c r="G2091" s="35" t="s">
        <v>506</v>
      </c>
      <c r="H2091" s="3"/>
      <c r="I2091" s="36" t="s">
        <v>1</v>
      </c>
      <c r="J2091" s="36" t="s">
        <v>464</v>
      </c>
      <c r="K2091" s="36" t="str">
        <f t="shared" ca="1" si="32"/>
        <v>13BC6257-096C-8CA0-85CC-8897775EA032</v>
      </c>
      <c r="L2091" s="37"/>
      <c r="M2091" s="37" t="s">
        <v>115</v>
      </c>
    </row>
    <row r="2092" spans="1:13" ht="15" customHeight="1" x14ac:dyDescent="0.3">
      <c r="A2092" s="3" t="s">
        <v>505</v>
      </c>
      <c r="B2092" s="4" t="s">
        <v>113</v>
      </c>
      <c r="C2092" s="9" t="s">
        <v>114</v>
      </c>
      <c r="D2092" s="4" t="s">
        <v>458</v>
      </c>
      <c r="E2092" s="4" t="s">
        <v>39</v>
      </c>
      <c r="F2092" s="34" t="s">
        <v>274</v>
      </c>
      <c r="G2092" s="35" t="s">
        <v>506</v>
      </c>
      <c r="H2092" s="3"/>
      <c r="I2092" s="36" t="s">
        <v>1</v>
      </c>
      <c r="J2092" s="36" t="s">
        <v>464</v>
      </c>
      <c r="K2092" s="36" t="str">
        <f t="shared" ca="1" si="32"/>
        <v>E918AE8A-50A9-8731-7E8F-D0B90F68D4FF</v>
      </c>
      <c r="L2092" s="37"/>
      <c r="M2092" s="37" t="s">
        <v>115</v>
      </c>
    </row>
    <row r="2093" spans="1:13" ht="15" customHeight="1" x14ac:dyDescent="0.3">
      <c r="A2093" s="3" t="s">
        <v>505</v>
      </c>
      <c r="B2093" s="4" t="s">
        <v>113</v>
      </c>
      <c r="C2093" s="9" t="s">
        <v>114</v>
      </c>
      <c r="D2093" s="4" t="s">
        <v>458</v>
      </c>
      <c r="E2093" s="4" t="s">
        <v>39</v>
      </c>
      <c r="F2093" s="34" t="s">
        <v>276</v>
      </c>
      <c r="G2093" s="35" t="s">
        <v>506</v>
      </c>
      <c r="H2093" s="3"/>
      <c r="I2093" s="36" t="s">
        <v>1</v>
      </c>
      <c r="J2093" s="36" t="s">
        <v>464</v>
      </c>
      <c r="K2093" s="36" t="str">
        <f t="shared" ca="1" si="32"/>
        <v>D6DD1531-4A3C-4E85-C696-FED9F82B279A</v>
      </c>
      <c r="L2093" s="37"/>
      <c r="M2093" s="37" t="s">
        <v>115</v>
      </c>
    </row>
    <row r="2094" spans="1:13" ht="15" customHeight="1" x14ac:dyDescent="0.3">
      <c r="A2094" s="3" t="s">
        <v>505</v>
      </c>
      <c r="B2094" s="4" t="s">
        <v>113</v>
      </c>
      <c r="C2094" s="9" t="s">
        <v>114</v>
      </c>
      <c r="D2094" s="4" t="s">
        <v>458</v>
      </c>
      <c r="E2094" s="4" t="s">
        <v>39</v>
      </c>
      <c r="F2094" s="34" t="s">
        <v>278</v>
      </c>
      <c r="G2094" s="35" t="s">
        <v>506</v>
      </c>
      <c r="H2094" s="3"/>
      <c r="I2094" s="36" t="s">
        <v>1</v>
      </c>
      <c r="J2094" s="36" t="s">
        <v>464</v>
      </c>
      <c r="K2094" s="36" t="str">
        <f t="shared" ca="1" si="32"/>
        <v>04EA4302-9AF9-D960-C7F7-9F7402E60C8D</v>
      </c>
      <c r="L2094" s="37"/>
      <c r="M2094" s="37" t="s">
        <v>115</v>
      </c>
    </row>
    <row r="2095" spans="1:13" ht="15" customHeight="1" x14ac:dyDescent="0.3">
      <c r="A2095" s="3" t="s">
        <v>505</v>
      </c>
      <c r="B2095" s="4" t="s">
        <v>113</v>
      </c>
      <c r="C2095" s="9" t="s">
        <v>114</v>
      </c>
      <c r="D2095" s="4" t="s">
        <v>458</v>
      </c>
      <c r="E2095" s="4" t="s">
        <v>39</v>
      </c>
      <c r="F2095" s="34" t="s">
        <v>280</v>
      </c>
      <c r="G2095" s="35" t="s">
        <v>506</v>
      </c>
      <c r="H2095" s="3"/>
      <c r="I2095" s="36" t="s">
        <v>1</v>
      </c>
      <c r="J2095" s="36" t="s">
        <v>464</v>
      </c>
      <c r="K2095" s="36" t="str">
        <f t="shared" ca="1" si="32"/>
        <v>8B6EC82D-04BD-17CA-945F-62C2E80D40CD</v>
      </c>
      <c r="L2095" s="37"/>
      <c r="M2095" s="37" t="s">
        <v>115</v>
      </c>
    </row>
    <row r="2096" spans="1:13" ht="15" customHeight="1" x14ac:dyDescent="0.3">
      <c r="A2096" s="3" t="s">
        <v>505</v>
      </c>
      <c r="B2096" s="4" t="s">
        <v>113</v>
      </c>
      <c r="C2096" s="9" t="s">
        <v>114</v>
      </c>
      <c r="D2096" s="4" t="s">
        <v>458</v>
      </c>
      <c r="E2096" s="4" t="s">
        <v>39</v>
      </c>
      <c r="F2096" s="34" t="s">
        <v>282</v>
      </c>
      <c r="G2096" s="35" t="s">
        <v>506</v>
      </c>
      <c r="H2096" s="3"/>
      <c r="I2096" s="36" t="s">
        <v>1</v>
      </c>
      <c r="J2096" s="36" t="s">
        <v>464</v>
      </c>
      <c r="K2096" s="36" t="str">
        <f t="shared" ca="1" si="32"/>
        <v>310B893E-1BEF-431A-318C-D6DB9F96BC89</v>
      </c>
      <c r="L2096" s="37"/>
      <c r="M2096" s="37" t="s">
        <v>115</v>
      </c>
    </row>
    <row r="2097" spans="1:13" ht="15" customHeight="1" x14ac:dyDescent="0.3">
      <c r="A2097" s="3" t="s">
        <v>505</v>
      </c>
      <c r="B2097" s="4" t="s">
        <v>113</v>
      </c>
      <c r="C2097" s="9" t="s">
        <v>114</v>
      </c>
      <c r="D2097" s="4" t="s">
        <v>458</v>
      </c>
      <c r="E2097" s="4" t="s">
        <v>39</v>
      </c>
      <c r="F2097" s="34" t="s">
        <v>284</v>
      </c>
      <c r="G2097" s="35" t="s">
        <v>506</v>
      </c>
      <c r="H2097" s="3"/>
      <c r="I2097" s="36" t="s">
        <v>1</v>
      </c>
      <c r="J2097" s="36" t="s">
        <v>464</v>
      </c>
      <c r="K2097" s="36" t="str">
        <f t="shared" ca="1" si="32"/>
        <v>9D8B17DC-C5A5-D448-F155-E6282E1954D9</v>
      </c>
      <c r="L2097" s="37"/>
      <c r="M2097" s="37" t="s">
        <v>115</v>
      </c>
    </row>
    <row r="2098" spans="1:13" ht="15" customHeight="1" x14ac:dyDescent="0.3">
      <c r="A2098" s="3" t="s">
        <v>505</v>
      </c>
      <c r="B2098" s="4" t="s">
        <v>113</v>
      </c>
      <c r="C2098" s="9" t="s">
        <v>114</v>
      </c>
      <c r="D2098" s="4" t="s">
        <v>458</v>
      </c>
      <c r="E2098" s="4" t="s">
        <v>39</v>
      </c>
      <c r="F2098" s="34" t="s">
        <v>286</v>
      </c>
      <c r="G2098" s="35" t="s">
        <v>506</v>
      </c>
      <c r="H2098" s="3"/>
      <c r="I2098" s="36" t="s">
        <v>1</v>
      </c>
      <c r="J2098" s="36" t="s">
        <v>464</v>
      </c>
      <c r="K2098" s="36" t="str">
        <f t="shared" ca="1" si="32"/>
        <v>B81B04AF-FEEE-7D32-7424-4EBA0C4C9023</v>
      </c>
      <c r="L2098" s="37"/>
      <c r="M2098" s="37" t="s">
        <v>115</v>
      </c>
    </row>
    <row r="2099" spans="1:13" ht="15" customHeight="1" x14ac:dyDescent="0.3">
      <c r="A2099" s="3" t="s">
        <v>505</v>
      </c>
      <c r="B2099" s="4" t="s">
        <v>113</v>
      </c>
      <c r="C2099" s="9" t="s">
        <v>114</v>
      </c>
      <c r="D2099" s="4" t="s">
        <v>458</v>
      </c>
      <c r="E2099" s="4" t="s">
        <v>39</v>
      </c>
      <c r="F2099" s="34" t="s">
        <v>288</v>
      </c>
      <c r="G2099" s="35" t="s">
        <v>506</v>
      </c>
      <c r="H2099" s="3"/>
      <c r="I2099" s="36" t="s">
        <v>1</v>
      </c>
      <c r="J2099" s="36" t="s">
        <v>464</v>
      </c>
      <c r="K2099" s="36" t="str">
        <f t="shared" ca="1" si="32"/>
        <v>298AD20C-CCDC-044F-13C7-99F6A035435D</v>
      </c>
      <c r="L2099" s="37"/>
      <c r="M2099" s="37" t="s">
        <v>115</v>
      </c>
    </row>
    <row r="2100" spans="1:13" ht="15" customHeight="1" x14ac:dyDescent="0.3">
      <c r="A2100" s="3" t="s">
        <v>505</v>
      </c>
      <c r="B2100" s="4" t="s">
        <v>113</v>
      </c>
      <c r="C2100" s="9" t="s">
        <v>114</v>
      </c>
      <c r="D2100" s="4" t="s">
        <v>458</v>
      </c>
      <c r="E2100" s="4" t="s">
        <v>39</v>
      </c>
      <c r="F2100" s="34" t="s">
        <v>290</v>
      </c>
      <c r="G2100" s="35" t="s">
        <v>506</v>
      </c>
      <c r="H2100" s="3"/>
      <c r="I2100" s="36" t="s">
        <v>1</v>
      </c>
      <c r="J2100" s="36" t="s">
        <v>464</v>
      </c>
      <c r="K2100" s="36" t="str">
        <f t="shared" ca="1" si="32"/>
        <v>BEB3D36E-F133-60B6-7E18-61A576878B6B</v>
      </c>
      <c r="L2100" s="37"/>
      <c r="M2100" s="37" t="s">
        <v>115</v>
      </c>
    </row>
    <row r="2101" spans="1:13" ht="15" customHeight="1" x14ac:dyDescent="0.3">
      <c r="A2101" s="3" t="s">
        <v>505</v>
      </c>
      <c r="B2101" s="4" t="s">
        <v>113</v>
      </c>
      <c r="C2101" s="9" t="s">
        <v>114</v>
      </c>
      <c r="D2101" s="4" t="s">
        <v>458</v>
      </c>
      <c r="E2101" s="4" t="s">
        <v>39</v>
      </c>
      <c r="F2101" s="34" t="s">
        <v>292</v>
      </c>
      <c r="G2101" s="35" t="s">
        <v>506</v>
      </c>
      <c r="H2101" s="3"/>
      <c r="I2101" s="36" t="s">
        <v>1</v>
      </c>
      <c r="J2101" s="36" t="s">
        <v>464</v>
      </c>
      <c r="K2101" s="36" t="str">
        <f t="shared" ca="1" si="32"/>
        <v>3DD41E9E-6495-58D5-C009-F03DD01A4B3B</v>
      </c>
      <c r="L2101" s="37"/>
      <c r="M2101" s="37" t="s">
        <v>115</v>
      </c>
    </row>
    <row r="2102" spans="1:13" ht="15" customHeight="1" x14ac:dyDescent="0.3">
      <c r="A2102" s="3" t="s">
        <v>505</v>
      </c>
      <c r="B2102" s="4" t="s">
        <v>113</v>
      </c>
      <c r="C2102" s="9" t="s">
        <v>114</v>
      </c>
      <c r="D2102" s="4" t="s">
        <v>458</v>
      </c>
      <c r="E2102" s="4" t="s">
        <v>39</v>
      </c>
      <c r="F2102" s="34" t="s">
        <v>294</v>
      </c>
      <c r="G2102" s="35" t="s">
        <v>506</v>
      </c>
      <c r="H2102" s="3"/>
      <c r="I2102" s="36" t="s">
        <v>1</v>
      </c>
      <c r="J2102" s="36" t="s">
        <v>464</v>
      </c>
      <c r="K2102" s="36" t="str">
        <f t="shared" ca="1" si="32"/>
        <v>A0D638F4-0785-3781-C095-34F4DD7084CF</v>
      </c>
      <c r="L2102" s="37"/>
      <c r="M2102" s="37" t="s">
        <v>115</v>
      </c>
    </row>
    <row r="2103" spans="1:13" ht="15" customHeight="1" x14ac:dyDescent="0.3">
      <c r="A2103" s="3" t="s">
        <v>505</v>
      </c>
      <c r="B2103" s="4" t="s">
        <v>113</v>
      </c>
      <c r="C2103" s="9" t="s">
        <v>114</v>
      </c>
      <c r="D2103" s="4" t="s">
        <v>458</v>
      </c>
      <c r="E2103" s="4" t="s">
        <v>39</v>
      </c>
      <c r="F2103" s="34" t="s">
        <v>296</v>
      </c>
      <c r="G2103" s="35" t="s">
        <v>506</v>
      </c>
      <c r="H2103" s="3"/>
      <c r="I2103" s="36" t="s">
        <v>1</v>
      </c>
      <c r="J2103" s="36" t="s">
        <v>464</v>
      </c>
      <c r="K2103" s="36" t="str">
        <f t="shared" ca="1" si="32"/>
        <v>D4C49587-0561-49D6-C8A9-7C4F73D7859B</v>
      </c>
      <c r="L2103" s="37"/>
      <c r="M2103" s="37" t="s">
        <v>115</v>
      </c>
    </row>
    <row r="2104" spans="1:13" ht="15" customHeight="1" x14ac:dyDescent="0.3">
      <c r="A2104" s="3" t="s">
        <v>505</v>
      </c>
      <c r="B2104" s="4" t="s">
        <v>113</v>
      </c>
      <c r="C2104" s="9" t="s">
        <v>114</v>
      </c>
      <c r="D2104" s="4" t="s">
        <v>458</v>
      </c>
      <c r="E2104" s="4" t="s">
        <v>39</v>
      </c>
      <c r="F2104" s="34" t="s">
        <v>298</v>
      </c>
      <c r="G2104" s="35" t="s">
        <v>506</v>
      </c>
      <c r="H2104" s="3"/>
      <c r="I2104" s="36" t="s">
        <v>1</v>
      </c>
      <c r="J2104" s="36" t="s">
        <v>464</v>
      </c>
      <c r="K2104" s="36" t="str">
        <f t="shared" ca="1" si="32"/>
        <v>FA89A017-CA89-BDD2-E495-CEA3590B63D5</v>
      </c>
      <c r="L2104" s="37"/>
      <c r="M2104" s="37" t="s">
        <v>115</v>
      </c>
    </row>
    <row r="2105" spans="1:13" ht="15" customHeight="1" x14ac:dyDescent="0.3">
      <c r="A2105" s="3" t="s">
        <v>505</v>
      </c>
      <c r="B2105" s="4" t="s">
        <v>113</v>
      </c>
      <c r="C2105" s="9" t="s">
        <v>114</v>
      </c>
      <c r="D2105" s="4" t="s">
        <v>458</v>
      </c>
      <c r="E2105" s="4" t="s">
        <v>39</v>
      </c>
      <c r="F2105" s="34" t="s">
        <v>300</v>
      </c>
      <c r="G2105" s="35" t="s">
        <v>506</v>
      </c>
      <c r="H2105" s="3"/>
      <c r="I2105" s="36" t="s">
        <v>1</v>
      </c>
      <c r="J2105" s="36" t="s">
        <v>464</v>
      </c>
      <c r="K2105" s="36" t="str">
        <f t="shared" ca="1" si="32"/>
        <v>F5AB5FDC-C8B5-9685-BD8F-829A83D2CF26</v>
      </c>
      <c r="L2105" s="37"/>
      <c r="M2105" s="37" t="s">
        <v>115</v>
      </c>
    </row>
    <row r="2106" spans="1:13" ht="15" customHeight="1" x14ac:dyDescent="0.3">
      <c r="A2106" s="3" t="s">
        <v>505</v>
      </c>
      <c r="B2106" s="4" t="s">
        <v>113</v>
      </c>
      <c r="C2106" s="9" t="s">
        <v>114</v>
      </c>
      <c r="D2106" s="4" t="s">
        <v>458</v>
      </c>
      <c r="E2106" s="4" t="s">
        <v>39</v>
      </c>
      <c r="F2106" s="34" t="s">
        <v>302</v>
      </c>
      <c r="G2106" s="35" t="s">
        <v>506</v>
      </c>
      <c r="H2106" s="3"/>
      <c r="I2106" s="36" t="s">
        <v>1</v>
      </c>
      <c r="J2106" s="36" t="s">
        <v>464</v>
      </c>
      <c r="K2106" s="36" t="str">
        <f t="shared" ca="1" si="32"/>
        <v>0A19372B-5B1D-A419-DF3B-90B73CEE4B42</v>
      </c>
      <c r="L2106" s="37"/>
      <c r="M2106" s="37" t="s">
        <v>115</v>
      </c>
    </row>
    <row r="2107" spans="1:13" ht="15" customHeight="1" x14ac:dyDescent="0.3">
      <c r="A2107" s="3" t="s">
        <v>505</v>
      </c>
      <c r="B2107" s="4" t="s">
        <v>113</v>
      </c>
      <c r="C2107" s="9" t="s">
        <v>114</v>
      </c>
      <c r="D2107" s="4" t="s">
        <v>458</v>
      </c>
      <c r="E2107" s="4" t="s">
        <v>39</v>
      </c>
      <c r="F2107" s="34" t="s">
        <v>304</v>
      </c>
      <c r="G2107" s="35" t="s">
        <v>506</v>
      </c>
      <c r="H2107" s="3"/>
      <c r="I2107" s="36" t="s">
        <v>1</v>
      </c>
      <c r="J2107" s="36" t="s">
        <v>464</v>
      </c>
      <c r="K2107" s="36" t="str">
        <f t="shared" ca="1" si="32"/>
        <v>DF470896-DEDB-92A0-088D-264FAB36DA39</v>
      </c>
      <c r="L2107" s="37"/>
      <c r="M2107" s="37" t="s">
        <v>115</v>
      </c>
    </row>
    <row r="2108" spans="1:13" ht="15" customHeight="1" x14ac:dyDescent="0.3">
      <c r="A2108" s="3" t="s">
        <v>505</v>
      </c>
      <c r="B2108" s="4" t="s">
        <v>113</v>
      </c>
      <c r="C2108" s="9" t="s">
        <v>114</v>
      </c>
      <c r="D2108" s="4" t="s">
        <v>458</v>
      </c>
      <c r="E2108" s="4" t="s">
        <v>39</v>
      </c>
      <c r="F2108" s="34" t="s">
        <v>306</v>
      </c>
      <c r="G2108" s="35" t="s">
        <v>506</v>
      </c>
      <c r="H2108" s="3"/>
      <c r="I2108" s="36" t="s">
        <v>1</v>
      </c>
      <c r="J2108" s="36" t="s">
        <v>464</v>
      </c>
      <c r="K2108" s="36" t="str">
        <f t="shared" ca="1" si="32"/>
        <v>18679EEE-6AFF-706A-161E-5349C299D8FC</v>
      </c>
      <c r="L2108" s="37"/>
      <c r="M2108" s="37" t="s">
        <v>115</v>
      </c>
    </row>
    <row r="2109" spans="1:13" ht="15" customHeight="1" x14ac:dyDescent="0.3">
      <c r="A2109" s="3" t="s">
        <v>505</v>
      </c>
      <c r="B2109" s="4" t="s">
        <v>113</v>
      </c>
      <c r="C2109" s="9" t="s">
        <v>114</v>
      </c>
      <c r="D2109" s="4" t="s">
        <v>458</v>
      </c>
      <c r="E2109" s="4" t="s">
        <v>39</v>
      </c>
      <c r="F2109" s="34" t="s">
        <v>308</v>
      </c>
      <c r="G2109" s="35" t="s">
        <v>506</v>
      </c>
      <c r="H2109" s="3"/>
      <c r="I2109" s="36" t="s">
        <v>1</v>
      </c>
      <c r="J2109" s="36" t="s">
        <v>464</v>
      </c>
      <c r="K2109" s="36" t="str">
        <f t="shared" ca="1" si="32"/>
        <v>30D518F0-57AE-F95D-BD9D-F978B61E82C6</v>
      </c>
      <c r="L2109" s="37"/>
      <c r="M2109" s="37" t="s">
        <v>115</v>
      </c>
    </row>
    <row r="2110" spans="1:13" ht="15" customHeight="1" x14ac:dyDescent="0.3">
      <c r="A2110" s="3" t="s">
        <v>505</v>
      </c>
      <c r="B2110" s="4" t="s">
        <v>113</v>
      </c>
      <c r="C2110" s="9" t="s">
        <v>114</v>
      </c>
      <c r="D2110" s="4" t="s">
        <v>458</v>
      </c>
      <c r="E2110" s="4" t="s">
        <v>39</v>
      </c>
      <c r="F2110" s="34" t="s">
        <v>310</v>
      </c>
      <c r="G2110" s="35" t="s">
        <v>506</v>
      </c>
      <c r="H2110" s="3"/>
      <c r="I2110" s="36" t="s">
        <v>1</v>
      </c>
      <c r="J2110" s="36" t="s">
        <v>464</v>
      </c>
      <c r="K2110" s="36" t="str">
        <f t="shared" ca="1" si="32"/>
        <v>D256010A-5CBC-6738-DBC2-2824A2777C36</v>
      </c>
      <c r="L2110" s="37"/>
      <c r="M2110" s="37" t="s">
        <v>115</v>
      </c>
    </row>
    <row r="2111" spans="1:13" ht="15" customHeight="1" x14ac:dyDescent="0.3">
      <c r="A2111" s="3" t="s">
        <v>505</v>
      </c>
      <c r="B2111" s="4" t="s">
        <v>113</v>
      </c>
      <c r="C2111" s="9" t="s">
        <v>114</v>
      </c>
      <c r="D2111" s="4" t="s">
        <v>458</v>
      </c>
      <c r="E2111" s="4" t="s">
        <v>39</v>
      </c>
      <c r="F2111" s="34" t="s">
        <v>312</v>
      </c>
      <c r="G2111" s="35" t="s">
        <v>506</v>
      </c>
      <c r="H2111" s="3"/>
      <c r="I2111" s="36" t="s">
        <v>1</v>
      </c>
      <c r="J2111" s="36" t="s">
        <v>464</v>
      </c>
      <c r="K2111" s="36" t="str">
        <f t="shared" ca="1" si="32"/>
        <v>8A67AF9A-3EF9-662E-CB34-A027F807F25D</v>
      </c>
      <c r="L2111" s="37"/>
      <c r="M2111" s="37" t="s">
        <v>115</v>
      </c>
    </row>
    <row r="2112" spans="1:13" ht="15" customHeight="1" x14ac:dyDescent="0.3">
      <c r="A2112" s="3" t="s">
        <v>505</v>
      </c>
      <c r="B2112" s="4" t="s">
        <v>113</v>
      </c>
      <c r="C2112" s="9" t="s">
        <v>114</v>
      </c>
      <c r="D2112" s="4" t="s">
        <v>458</v>
      </c>
      <c r="E2112" s="4" t="s">
        <v>39</v>
      </c>
      <c r="F2112" s="34" t="s">
        <v>314</v>
      </c>
      <c r="G2112" s="35" t="s">
        <v>506</v>
      </c>
      <c r="H2112" s="3"/>
      <c r="I2112" s="36" t="s">
        <v>1</v>
      </c>
      <c r="J2112" s="36" t="s">
        <v>464</v>
      </c>
      <c r="K2112" s="36" t="str">
        <f t="shared" ca="1" si="32"/>
        <v>DB2A90B3-EC9A-9D62-CD29-5A23766B4280</v>
      </c>
      <c r="L2112" s="37"/>
      <c r="M2112" s="37" t="s">
        <v>115</v>
      </c>
    </row>
    <row r="2113" spans="1:13" ht="15" customHeight="1" x14ac:dyDescent="0.3">
      <c r="A2113" s="3" t="s">
        <v>505</v>
      </c>
      <c r="B2113" s="4" t="s">
        <v>113</v>
      </c>
      <c r="C2113" s="9" t="s">
        <v>114</v>
      </c>
      <c r="D2113" s="4" t="s">
        <v>458</v>
      </c>
      <c r="E2113" s="4" t="s">
        <v>39</v>
      </c>
      <c r="F2113" s="34" t="s">
        <v>316</v>
      </c>
      <c r="G2113" s="35" t="s">
        <v>506</v>
      </c>
      <c r="H2113" s="3"/>
      <c r="I2113" s="36" t="s">
        <v>1</v>
      </c>
      <c r="J2113" s="36" t="s">
        <v>464</v>
      </c>
      <c r="K2113" s="36" t="str">
        <f t="shared" ca="1" si="32"/>
        <v>1DCC52CA-F0AF-3AD4-8F3E-9011463BF1B6</v>
      </c>
      <c r="L2113" s="37"/>
      <c r="M2113" s="37" t="s">
        <v>115</v>
      </c>
    </row>
    <row r="2114" spans="1:13" ht="15" customHeight="1" x14ac:dyDescent="0.3">
      <c r="A2114" s="3" t="s">
        <v>505</v>
      </c>
      <c r="B2114" s="4" t="s">
        <v>113</v>
      </c>
      <c r="C2114" s="9" t="s">
        <v>114</v>
      </c>
      <c r="D2114" s="4" t="s">
        <v>458</v>
      </c>
      <c r="E2114" s="4" t="s">
        <v>39</v>
      </c>
      <c r="F2114" s="34" t="s">
        <v>318</v>
      </c>
      <c r="G2114" s="35" t="s">
        <v>506</v>
      </c>
      <c r="H2114" s="3"/>
      <c r="I2114" s="36" t="s">
        <v>1</v>
      </c>
      <c r="J2114" s="36" t="s">
        <v>464</v>
      </c>
      <c r="K2114" s="36" t="str">
        <f t="shared" ref="K2114:K2177" ca="1" si="33">_GuidQuasiHexGenerator</f>
        <v>27D7D577-7D1E-4758-3349-B714150B6BA7</v>
      </c>
      <c r="L2114" s="37"/>
      <c r="M2114" s="37" t="s">
        <v>115</v>
      </c>
    </row>
    <row r="2115" spans="1:13" ht="15" customHeight="1" x14ac:dyDescent="0.3">
      <c r="A2115" s="3" t="s">
        <v>505</v>
      </c>
      <c r="B2115" s="4" t="s">
        <v>113</v>
      </c>
      <c r="C2115" s="9" t="s">
        <v>114</v>
      </c>
      <c r="D2115" s="4" t="s">
        <v>458</v>
      </c>
      <c r="E2115" s="4" t="s">
        <v>39</v>
      </c>
      <c r="F2115" s="34" t="s">
        <v>320</v>
      </c>
      <c r="G2115" s="35" t="s">
        <v>506</v>
      </c>
      <c r="H2115" s="3"/>
      <c r="I2115" s="36" t="s">
        <v>1</v>
      </c>
      <c r="J2115" s="36" t="s">
        <v>464</v>
      </c>
      <c r="K2115" s="36" t="str">
        <f t="shared" ca="1" si="33"/>
        <v>E84CED6A-5891-4A37-3D55-028632176B5B</v>
      </c>
      <c r="L2115" s="37"/>
      <c r="M2115" s="37" t="s">
        <v>115</v>
      </c>
    </row>
    <row r="2116" spans="1:13" ht="15" customHeight="1" x14ac:dyDescent="0.3">
      <c r="A2116" s="3" t="s">
        <v>505</v>
      </c>
      <c r="B2116" s="4" t="s">
        <v>113</v>
      </c>
      <c r="C2116" s="9" t="s">
        <v>114</v>
      </c>
      <c r="D2116" s="4" t="s">
        <v>458</v>
      </c>
      <c r="E2116" s="4" t="s">
        <v>39</v>
      </c>
      <c r="F2116" s="34" t="s">
        <v>322</v>
      </c>
      <c r="G2116" s="35" t="s">
        <v>506</v>
      </c>
      <c r="H2116" s="3"/>
      <c r="I2116" s="36" t="s">
        <v>1</v>
      </c>
      <c r="J2116" s="36" t="s">
        <v>464</v>
      </c>
      <c r="K2116" s="36" t="str">
        <f t="shared" ca="1" si="33"/>
        <v>ADECF96F-0558-C45B-0016-3D148CEB4B65</v>
      </c>
      <c r="L2116" s="37"/>
      <c r="M2116" s="37" t="s">
        <v>115</v>
      </c>
    </row>
    <row r="2117" spans="1:13" ht="15" customHeight="1" x14ac:dyDescent="0.3">
      <c r="A2117" s="3" t="s">
        <v>505</v>
      </c>
      <c r="B2117" s="4" t="s">
        <v>113</v>
      </c>
      <c r="C2117" s="9" t="s">
        <v>114</v>
      </c>
      <c r="D2117" s="4" t="s">
        <v>458</v>
      </c>
      <c r="E2117" s="4" t="s">
        <v>39</v>
      </c>
      <c r="F2117" s="34" t="s">
        <v>324</v>
      </c>
      <c r="G2117" s="35" t="s">
        <v>506</v>
      </c>
      <c r="H2117" s="3"/>
      <c r="I2117" s="36" t="s">
        <v>1</v>
      </c>
      <c r="J2117" s="36" t="s">
        <v>464</v>
      </c>
      <c r="K2117" s="36" t="str">
        <f t="shared" ca="1" si="33"/>
        <v>923704D2-96B4-FFD1-5A4A-F398F9FDC20A</v>
      </c>
      <c r="L2117" s="37"/>
      <c r="M2117" s="37" t="s">
        <v>115</v>
      </c>
    </row>
    <row r="2118" spans="1:13" ht="15" customHeight="1" x14ac:dyDescent="0.3">
      <c r="A2118" s="3" t="s">
        <v>505</v>
      </c>
      <c r="B2118" s="4" t="s">
        <v>113</v>
      </c>
      <c r="C2118" s="9" t="s">
        <v>114</v>
      </c>
      <c r="D2118" s="4" t="s">
        <v>458</v>
      </c>
      <c r="E2118" s="4" t="s">
        <v>39</v>
      </c>
      <c r="F2118" s="34" t="s">
        <v>326</v>
      </c>
      <c r="G2118" s="35" t="s">
        <v>506</v>
      </c>
      <c r="H2118" s="3"/>
      <c r="I2118" s="36" t="s">
        <v>1</v>
      </c>
      <c r="J2118" s="36" t="s">
        <v>464</v>
      </c>
      <c r="K2118" s="36" t="str">
        <f t="shared" ca="1" si="33"/>
        <v>B513C82B-98CA-1CCE-128D-60920D9086CD</v>
      </c>
      <c r="L2118" s="37"/>
      <c r="M2118" s="37" t="s">
        <v>115</v>
      </c>
    </row>
    <row r="2119" spans="1:13" ht="15" customHeight="1" x14ac:dyDescent="0.3">
      <c r="A2119" s="3" t="s">
        <v>505</v>
      </c>
      <c r="B2119" s="4" t="s">
        <v>113</v>
      </c>
      <c r="C2119" s="9" t="s">
        <v>114</v>
      </c>
      <c r="D2119" s="4" t="s">
        <v>458</v>
      </c>
      <c r="E2119" s="4" t="s">
        <v>39</v>
      </c>
      <c r="F2119" s="34" t="s">
        <v>328</v>
      </c>
      <c r="G2119" s="35" t="s">
        <v>506</v>
      </c>
      <c r="H2119" s="3"/>
      <c r="I2119" s="36" t="s">
        <v>1</v>
      </c>
      <c r="J2119" s="36" t="s">
        <v>464</v>
      </c>
      <c r="K2119" s="36" t="str">
        <f t="shared" ca="1" si="33"/>
        <v>5159D60A-8023-34F8-7CEB-B900145CD055</v>
      </c>
      <c r="L2119" s="37"/>
      <c r="M2119" s="37" t="s">
        <v>115</v>
      </c>
    </row>
    <row r="2120" spans="1:13" ht="15" customHeight="1" x14ac:dyDescent="0.3">
      <c r="A2120" s="3" t="s">
        <v>505</v>
      </c>
      <c r="B2120" s="4" t="s">
        <v>113</v>
      </c>
      <c r="C2120" s="9" t="s">
        <v>114</v>
      </c>
      <c r="D2120" s="4" t="s">
        <v>458</v>
      </c>
      <c r="E2120" s="4" t="s">
        <v>39</v>
      </c>
      <c r="F2120" s="34" t="s">
        <v>330</v>
      </c>
      <c r="G2120" s="35" t="s">
        <v>506</v>
      </c>
      <c r="H2120" s="3"/>
      <c r="I2120" s="36" t="s">
        <v>1</v>
      </c>
      <c r="J2120" s="36" t="s">
        <v>464</v>
      </c>
      <c r="K2120" s="36" t="str">
        <f t="shared" ca="1" si="33"/>
        <v>DC05FB5E-B044-10D5-471D-21E2170AD3C8</v>
      </c>
      <c r="L2120" s="37"/>
      <c r="M2120" s="37" t="s">
        <v>115</v>
      </c>
    </row>
    <row r="2121" spans="1:13" ht="15" customHeight="1" x14ac:dyDescent="0.3">
      <c r="A2121" s="3" t="s">
        <v>505</v>
      </c>
      <c r="B2121" s="4" t="s">
        <v>113</v>
      </c>
      <c r="C2121" s="9" t="s">
        <v>114</v>
      </c>
      <c r="D2121" s="4" t="s">
        <v>458</v>
      </c>
      <c r="E2121" s="4" t="s">
        <v>39</v>
      </c>
      <c r="F2121" s="34" t="s">
        <v>332</v>
      </c>
      <c r="G2121" s="35" t="s">
        <v>506</v>
      </c>
      <c r="H2121" s="3"/>
      <c r="I2121" s="36" t="s">
        <v>1</v>
      </c>
      <c r="J2121" s="36" t="s">
        <v>464</v>
      </c>
      <c r="K2121" s="36" t="str">
        <f t="shared" ca="1" si="33"/>
        <v>E79B430C-DFDF-BB1C-4FF6-C856AE950536</v>
      </c>
      <c r="L2121" s="37"/>
      <c r="M2121" s="37" t="s">
        <v>115</v>
      </c>
    </row>
    <row r="2122" spans="1:13" ht="15" customHeight="1" x14ac:dyDescent="0.3">
      <c r="A2122" s="3" t="s">
        <v>505</v>
      </c>
      <c r="B2122" s="4" t="s">
        <v>113</v>
      </c>
      <c r="C2122" s="9" t="s">
        <v>114</v>
      </c>
      <c r="D2122" s="4" t="s">
        <v>458</v>
      </c>
      <c r="E2122" s="4" t="s">
        <v>39</v>
      </c>
      <c r="F2122" s="34" t="s">
        <v>334</v>
      </c>
      <c r="G2122" s="35" t="s">
        <v>506</v>
      </c>
      <c r="H2122" s="3"/>
      <c r="I2122" s="36" t="s">
        <v>1</v>
      </c>
      <c r="J2122" s="36" t="s">
        <v>464</v>
      </c>
      <c r="K2122" s="36" t="str">
        <f t="shared" ca="1" si="33"/>
        <v>41BA1A58-5253-4F9A-D747-6B96AD8FEB97</v>
      </c>
      <c r="L2122" s="37"/>
      <c r="M2122" s="37" t="s">
        <v>115</v>
      </c>
    </row>
    <row r="2123" spans="1:13" ht="15" customHeight="1" x14ac:dyDescent="0.3">
      <c r="A2123" s="3" t="s">
        <v>505</v>
      </c>
      <c r="B2123" s="4" t="s">
        <v>113</v>
      </c>
      <c r="C2123" s="9" t="s">
        <v>114</v>
      </c>
      <c r="D2123" s="4" t="s">
        <v>458</v>
      </c>
      <c r="E2123" s="4" t="s">
        <v>39</v>
      </c>
      <c r="F2123" s="34" t="s">
        <v>336</v>
      </c>
      <c r="G2123" s="35" t="s">
        <v>506</v>
      </c>
      <c r="H2123" s="3"/>
      <c r="I2123" s="36" t="s">
        <v>1</v>
      </c>
      <c r="J2123" s="36" t="s">
        <v>464</v>
      </c>
      <c r="K2123" s="36" t="str">
        <f t="shared" ca="1" si="33"/>
        <v>734DF215-7F70-29DD-367C-F3CD9DED1206</v>
      </c>
      <c r="L2123" s="37"/>
      <c r="M2123" s="37" t="s">
        <v>115</v>
      </c>
    </row>
    <row r="2124" spans="1:13" ht="15" customHeight="1" x14ac:dyDescent="0.3">
      <c r="A2124" s="3" t="s">
        <v>505</v>
      </c>
      <c r="B2124" s="4" t="s">
        <v>113</v>
      </c>
      <c r="C2124" s="9" t="s">
        <v>114</v>
      </c>
      <c r="D2124" s="4" t="s">
        <v>458</v>
      </c>
      <c r="E2124" s="4" t="s">
        <v>39</v>
      </c>
      <c r="F2124" s="34" t="s">
        <v>338</v>
      </c>
      <c r="G2124" s="35" t="s">
        <v>506</v>
      </c>
      <c r="H2124" s="3"/>
      <c r="I2124" s="36" t="s">
        <v>1</v>
      </c>
      <c r="J2124" s="36" t="s">
        <v>464</v>
      </c>
      <c r="K2124" s="36" t="str">
        <f t="shared" ca="1" si="33"/>
        <v>1FD9F5DD-8E27-0BBE-769C-8CAF0FE8F492</v>
      </c>
      <c r="L2124" s="37"/>
      <c r="M2124" s="37" t="s">
        <v>115</v>
      </c>
    </row>
    <row r="2125" spans="1:13" ht="15" customHeight="1" x14ac:dyDescent="0.3">
      <c r="A2125" s="3" t="s">
        <v>505</v>
      </c>
      <c r="B2125" s="4" t="s">
        <v>113</v>
      </c>
      <c r="C2125" s="9" t="s">
        <v>114</v>
      </c>
      <c r="D2125" s="4" t="s">
        <v>458</v>
      </c>
      <c r="E2125" s="4" t="s">
        <v>39</v>
      </c>
      <c r="F2125" s="34" t="s">
        <v>340</v>
      </c>
      <c r="G2125" s="35" t="s">
        <v>506</v>
      </c>
      <c r="H2125" s="3"/>
      <c r="I2125" s="36" t="s">
        <v>1</v>
      </c>
      <c r="J2125" s="36" t="s">
        <v>464</v>
      </c>
      <c r="K2125" s="36" t="str">
        <f t="shared" ca="1" si="33"/>
        <v>6FA060A9-B2B0-43B6-1870-8C8FAD7C7E6E</v>
      </c>
      <c r="L2125" s="37"/>
      <c r="M2125" s="37" t="s">
        <v>115</v>
      </c>
    </row>
    <row r="2126" spans="1:13" ht="15" customHeight="1" x14ac:dyDescent="0.3">
      <c r="A2126" s="3" t="s">
        <v>505</v>
      </c>
      <c r="B2126" s="4" t="s">
        <v>113</v>
      </c>
      <c r="C2126" s="9" t="s">
        <v>114</v>
      </c>
      <c r="D2126" s="4" t="s">
        <v>458</v>
      </c>
      <c r="E2126" s="4" t="s">
        <v>39</v>
      </c>
      <c r="F2126" s="34" t="s">
        <v>342</v>
      </c>
      <c r="G2126" s="35" t="s">
        <v>506</v>
      </c>
      <c r="H2126" s="3"/>
      <c r="I2126" s="36" t="s">
        <v>1</v>
      </c>
      <c r="J2126" s="36" t="s">
        <v>464</v>
      </c>
      <c r="K2126" s="36" t="str">
        <f t="shared" ca="1" si="33"/>
        <v>83F837A9-3136-6EA1-F9B2-09D9D2D17D0F</v>
      </c>
      <c r="L2126" s="37"/>
      <c r="M2126" s="37" t="s">
        <v>115</v>
      </c>
    </row>
    <row r="2127" spans="1:13" ht="15" customHeight="1" x14ac:dyDescent="0.3">
      <c r="A2127" s="3" t="s">
        <v>505</v>
      </c>
      <c r="B2127" s="4" t="s">
        <v>113</v>
      </c>
      <c r="C2127" s="9" t="s">
        <v>114</v>
      </c>
      <c r="D2127" s="4" t="s">
        <v>458</v>
      </c>
      <c r="E2127" s="4" t="s">
        <v>39</v>
      </c>
      <c r="F2127" s="34" t="s">
        <v>344</v>
      </c>
      <c r="G2127" s="35" t="s">
        <v>506</v>
      </c>
      <c r="H2127" s="3"/>
      <c r="I2127" s="36" t="s">
        <v>1</v>
      </c>
      <c r="J2127" s="36" t="s">
        <v>464</v>
      </c>
      <c r="K2127" s="36" t="str">
        <f t="shared" ca="1" si="33"/>
        <v>68F4E42E-2504-1047-BA95-16D849826883</v>
      </c>
      <c r="L2127" s="37"/>
      <c r="M2127" s="37" t="s">
        <v>115</v>
      </c>
    </row>
    <row r="2128" spans="1:13" ht="15" customHeight="1" x14ac:dyDescent="0.3">
      <c r="A2128" s="3" t="s">
        <v>505</v>
      </c>
      <c r="B2128" s="4" t="s">
        <v>113</v>
      </c>
      <c r="C2128" s="9" t="s">
        <v>114</v>
      </c>
      <c r="D2128" s="4" t="s">
        <v>458</v>
      </c>
      <c r="E2128" s="4" t="s">
        <v>39</v>
      </c>
      <c r="F2128" s="34" t="s">
        <v>346</v>
      </c>
      <c r="G2128" s="35" t="s">
        <v>506</v>
      </c>
      <c r="H2128" s="3"/>
      <c r="I2128" s="36" t="s">
        <v>1</v>
      </c>
      <c r="J2128" s="36" t="s">
        <v>464</v>
      </c>
      <c r="K2128" s="36" t="str">
        <f t="shared" ca="1" si="33"/>
        <v>E2F71D39-90D2-B912-C0F7-5B5DE7450192</v>
      </c>
      <c r="L2128" s="37"/>
      <c r="M2128" s="37" t="s">
        <v>115</v>
      </c>
    </row>
    <row r="2129" spans="1:13" ht="15" customHeight="1" x14ac:dyDescent="0.3">
      <c r="A2129" s="3" t="s">
        <v>505</v>
      </c>
      <c r="B2129" s="4" t="s">
        <v>113</v>
      </c>
      <c r="C2129" s="9" t="s">
        <v>114</v>
      </c>
      <c r="D2129" s="4" t="s">
        <v>458</v>
      </c>
      <c r="E2129" s="4" t="s">
        <v>39</v>
      </c>
      <c r="F2129" s="34" t="s">
        <v>348</v>
      </c>
      <c r="G2129" s="35" t="s">
        <v>506</v>
      </c>
      <c r="H2129" s="3"/>
      <c r="I2129" s="36" t="s">
        <v>1</v>
      </c>
      <c r="J2129" s="36" t="s">
        <v>464</v>
      </c>
      <c r="K2129" s="36" t="str">
        <f t="shared" ca="1" si="33"/>
        <v>E0AAD8D0-68E7-051E-9A47-A22D6F671215</v>
      </c>
      <c r="L2129" s="37"/>
      <c r="M2129" s="37" t="s">
        <v>115</v>
      </c>
    </row>
    <row r="2130" spans="1:13" ht="15" customHeight="1" x14ac:dyDescent="0.3">
      <c r="A2130" s="3" t="s">
        <v>505</v>
      </c>
      <c r="B2130" s="4" t="s">
        <v>113</v>
      </c>
      <c r="C2130" s="9" t="s">
        <v>114</v>
      </c>
      <c r="D2130" s="4" t="s">
        <v>458</v>
      </c>
      <c r="E2130" s="4" t="s">
        <v>39</v>
      </c>
      <c r="F2130" s="34" t="s">
        <v>350</v>
      </c>
      <c r="G2130" s="35" t="s">
        <v>506</v>
      </c>
      <c r="H2130" s="3"/>
      <c r="I2130" s="36" t="s">
        <v>1</v>
      </c>
      <c r="J2130" s="36" t="s">
        <v>464</v>
      </c>
      <c r="K2130" s="36" t="str">
        <f t="shared" ca="1" si="33"/>
        <v>45D2C483-C472-A802-62A7-9734DC08D72F</v>
      </c>
      <c r="L2130" s="37"/>
      <c r="M2130" s="37" t="s">
        <v>115</v>
      </c>
    </row>
    <row r="2131" spans="1:13" ht="15" customHeight="1" x14ac:dyDescent="0.3">
      <c r="A2131" s="3" t="s">
        <v>505</v>
      </c>
      <c r="B2131" s="4" t="s">
        <v>113</v>
      </c>
      <c r="C2131" s="9" t="s">
        <v>114</v>
      </c>
      <c r="D2131" s="4" t="s">
        <v>458</v>
      </c>
      <c r="E2131" s="4" t="s">
        <v>39</v>
      </c>
      <c r="F2131" s="34" t="s">
        <v>352</v>
      </c>
      <c r="G2131" s="35" t="s">
        <v>506</v>
      </c>
      <c r="H2131" s="3"/>
      <c r="I2131" s="36" t="s">
        <v>1</v>
      </c>
      <c r="J2131" s="36" t="s">
        <v>464</v>
      </c>
      <c r="K2131" s="36" t="str">
        <f t="shared" ca="1" si="33"/>
        <v>06EC5D81-2556-25D9-74D7-5AC199AB625D</v>
      </c>
      <c r="L2131" s="37"/>
      <c r="M2131" s="37" t="s">
        <v>115</v>
      </c>
    </row>
    <row r="2132" spans="1:13" ht="15" customHeight="1" x14ac:dyDescent="0.3">
      <c r="A2132" s="3" t="s">
        <v>505</v>
      </c>
      <c r="B2132" s="4" t="s">
        <v>113</v>
      </c>
      <c r="C2132" s="9" t="s">
        <v>114</v>
      </c>
      <c r="D2132" s="4" t="s">
        <v>458</v>
      </c>
      <c r="E2132" s="4" t="s">
        <v>39</v>
      </c>
      <c r="F2132" s="34" t="s">
        <v>354</v>
      </c>
      <c r="G2132" s="35" t="s">
        <v>506</v>
      </c>
      <c r="H2132" s="3"/>
      <c r="I2132" s="36" t="s">
        <v>1</v>
      </c>
      <c r="J2132" s="36" t="s">
        <v>464</v>
      </c>
      <c r="K2132" s="36" t="str">
        <f t="shared" ca="1" si="33"/>
        <v>88D5B134-6E22-A726-9C2D-E631062F547C</v>
      </c>
      <c r="L2132" s="37"/>
      <c r="M2132" s="37" t="s">
        <v>115</v>
      </c>
    </row>
    <row r="2133" spans="1:13" ht="15" customHeight="1" x14ac:dyDescent="0.3">
      <c r="A2133" s="3" t="s">
        <v>505</v>
      </c>
      <c r="B2133" s="4" t="s">
        <v>113</v>
      </c>
      <c r="C2133" s="9" t="s">
        <v>114</v>
      </c>
      <c r="D2133" s="4" t="s">
        <v>458</v>
      </c>
      <c r="E2133" s="4" t="s">
        <v>39</v>
      </c>
      <c r="F2133" s="34" t="s">
        <v>356</v>
      </c>
      <c r="G2133" s="35" t="s">
        <v>506</v>
      </c>
      <c r="H2133" s="3"/>
      <c r="I2133" s="36" t="s">
        <v>1</v>
      </c>
      <c r="J2133" s="36" t="s">
        <v>464</v>
      </c>
      <c r="K2133" s="36" t="str">
        <f t="shared" ca="1" si="33"/>
        <v>2B4D5638-FF72-7A07-2C83-88E447B689E0</v>
      </c>
      <c r="L2133" s="37"/>
      <c r="M2133" s="37" t="s">
        <v>115</v>
      </c>
    </row>
    <row r="2134" spans="1:13" ht="15" customHeight="1" x14ac:dyDescent="0.3">
      <c r="A2134" s="3" t="s">
        <v>505</v>
      </c>
      <c r="B2134" s="4" t="s">
        <v>113</v>
      </c>
      <c r="C2134" s="9" t="s">
        <v>114</v>
      </c>
      <c r="D2134" s="4" t="s">
        <v>458</v>
      </c>
      <c r="E2134" s="4" t="s">
        <v>39</v>
      </c>
      <c r="F2134" s="34" t="s">
        <v>358</v>
      </c>
      <c r="G2134" s="35" t="s">
        <v>506</v>
      </c>
      <c r="H2134" s="3"/>
      <c r="I2134" s="36" t="s">
        <v>1</v>
      </c>
      <c r="J2134" s="36" t="s">
        <v>464</v>
      </c>
      <c r="K2134" s="36" t="str">
        <f t="shared" ca="1" si="33"/>
        <v>2C11D89A-A21C-0846-6C27-3C2F14761F9D</v>
      </c>
      <c r="L2134" s="37"/>
      <c r="M2134" s="37" t="s">
        <v>115</v>
      </c>
    </row>
    <row r="2135" spans="1:13" ht="15" customHeight="1" x14ac:dyDescent="0.3">
      <c r="A2135" s="3" t="s">
        <v>505</v>
      </c>
      <c r="B2135" s="4" t="s">
        <v>113</v>
      </c>
      <c r="C2135" s="9" t="s">
        <v>114</v>
      </c>
      <c r="D2135" s="4" t="s">
        <v>458</v>
      </c>
      <c r="E2135" s="4" t="s">
        <v>39</v>
      </c>
      <c r="F2135" s="34" t="s">
        <v>360</v>
      </c>
      <c r="G2135" s="35" t="s">
        <v>506</v>
      </c>
      <c r="H2135" s="3"/>
      <c r="I2135" s="36" t="s">
        <v>1</v>
      </c>
      <c r="J2135" s="36" t="s">
        <v>464</v>
      </c>
      <c r="K2135" s="36" t="str">
        <f t="shared" ca="1" si="33"/>
        <v>D44824AB-EEE9-EFFA-AC8C-A3D9E1008A9A</v>
      </c>
      <c r="L2135" s="37"/>
      <c r="M2135" s="37" t="s">
        <v>115</v>
      </c>
    </row>
    <row r="2136" spans="1:13" ht="15" customHeight="1" x14ac:dyDescent="0.3">
      <c r="A2136" s="3" t="s">
        <v>505</v>
      </c>
      <c r="B2136" s="4" t="s">
        <v>113</v>
      </c>
      <c r="C2136" s="9" t="s">
        <v>114</v>
      </c>
      <c r="D2136" s="4" t="s">
        <v>458</v>
      </c>
      <c r="E2136" s="4" t="s">
        <v>39</v>
      </c>
      <c r="F2136" s="34" t="s">
        <v>362</v>
      </c>
      <c r="G2136" s="35" t="s">
        <v>506</v>
      </c>
      <c r="H2136" s="3"/>
      <c r="I2136" s="36" t="s">
        <v>1</v>
      </c>
      <c r="J2136" s="36" t="s">
        <v>464</v>
      </c>
      <c r="K2136" s="36" t="str">
        <f t="shared" ca="1" si="33"/>
        <v>65DAF6DD-18EB-181C-1664-D3CB6D774B02</v>
      </c>
      <c r="L2136" s="37"/>
      <c r="M2136" s="37" t="s">
        <v>115</v>
      </c>
    </row>
    <row r="2137" spans="1:13" ht="15" customHeight="1" x14ac:dyDescent="0.3">
      <c r="A2137" s="3" t="s">
        <v>505</v>
      </c>
      <c r="B2137" s="4" t="s">
        <v>113</v>
      </c>
      <c r="C2137" s="9" t="s">
        <v>114</v>
      </c>
      <c r="D2137" s="4" t="s">
        <v>458</v>
      </c>
      <c r="E2137" s="4" t="s">
        <v>39</v>
      </c>
      <c r="F2137" s="34" t="s">
        <v>364</v>
      </c>
      <c r="G2137" s="35" t="s">
        <v>506</v>
      </c>
      <c r="H2137" s="3"/>
      <c r="I2137" s="36" t="s">
        <v>1</v>
      </c>
      <c r="J2137" s="36" t="s">
        <v>464</v>
      </c>
      <c r="K2137" s="36" t="str">
        <f t="shared" ca="1" si="33"/>
        <v>2F94768D-73F3-A817-9642-7877D2784032</v>
      </c>
      <c r="L2137" s="37"/>
      <c r="M2137" s="37" t="s">
        <v>115</v>
      </c>
    </row>
    <row r="2138" spans="1:13" ht="15" customHeight="1" x14ac:dyDescent="0.3">
      <c r="A2138" s="3" t="s">
        <v>505</v>
      </c>
      <c r="B2138" s="4" t="s">
        <v>113</v>
      </c>
      <c r="C2138" s="9" t="s">
        <v>114</v>
      </c>
      <c r="D2138" s="4" t="s">
        <v>458</v>
      </c>
      <c r="E2138" s="4" t="s">
        <v>39</v>
      </c>
      <c r="F2138" s="34" t="s">
        <v>366</v>
      </c>
      <c r="G2138" s="35" t="s">
        <v>506</v>
      </c>
      <c r="H2138" s="3"/>
      <c r="I2138" s="36" t="s">
        <v>1</v>
      </c>
      <c r="J2138" s="36" t="s">
        <v>464</v>
      </c>
      <c r="K2138" s="36" t="str">
        <f t="shared" ca="1" si="33"/>
        <v>DB22E861-A9E2-D916-B35D-CF2BDC6274B6</v>
      </c>
      <c r="L2138" s="37"/>
      <c r="M2138" s="37" t="s">
        <v>115</v>
      </c>
    </row>
    <row r="2139" spans="1:13" ht="15" customHeight="1" x14ac:dyDescent="0.3">
      <c r="A2139" s="3" t="s">
        <v>505</v>
      </c>
      <c r="B2139" s="4" t="s">
        <v>113</v>
      </c>
      <c r="C2139" s="9" t="s">
        <v>114</v>
      </c>
      <c r="D2139" s="4" t="s">
        <v>458</v>
      </c>
      <c r="E2139" s="4" t="s">
        <v>39</v>
      </c>
      <c r="F2139" s="34" t="s">
        <v>368</v>
      </c>
      <c r="G2139" s="35" t="s">
        <v>506</v>
      </c>
      <c r="H2139" s="3"/>
      <c r="I2139" s="36" t="s">
        <v>1</v>
      </c>
      <c r="J2139" s="36" t="s">
        <v>464</v>
      </c>
      <c r="K2139" s="36" t="str">
        <f t="shared" ca="1" si="33"/>
        <v>3E43D921-26DE-3469-F42E-4119E1CF00B5</v>
      </c>
      <c r="L2139" s="37"/>
      <c r="M2139" s="37" t="s">
        <v>115</v>
      </c>
    </row>
    <row r="2140" spans="1:13" ht="15" customHeight="1" x14ac:dyDescent="0.3">
      <c r="A2140" s="3" t="s">
        <v>505</v>
      </c>
      <c r="B2140" s="4" t="s">
        <v>113</v>
      </c>
      <c r="C2140" s="9" t="s">
        <v>114</v>
      </c>
      <c r="D2140" s="4" t="s">
        <v>458</v>
      </c>
      <c r="E2140" s="4" t="s">
        <v>39</v>
      </c>
      <c r="F2140" s="34" t="s">
        <v>370</v>
      </c>
      <c r="G2140" s="35" t="s">
        <v>506</v>
      </c>
      <c r="H2140" s="3"/>
      <c r="I2140" s="36" t="s">
        <v>1</v>
      </c>
      <c r="J2140" s="36" t="s">
        <v>464</v>
      </c>
      <c r="K2140" s="36" t="str">
        <f t="shared" ca="1" si="33"/>
        <v>46B4C8C5-47B1-2A57-EF9C-BDC17B98CB64</v>
      </c>
      <c r="L2140" s="37"/>
      <c r="M2140" s="37" t="s">
        <v>115</v>
      </c>
    </row>
    <row r="2141" spans="1:13" ht="15" customHeight="1" x14ac:dyDescent="0.3">
      <c r="A2141" s="3" t="s">
        <v>505</v>
      </c>
      <c r="B2141" s="4" t="s">
        <v>113</v>
      </c>
      <c r="C2141" s="9" t="s">
        <v>114</v>
      </c>
      <c r="D2141" s="4" t="s">
        <v>458</v>
      </c>
      <c r="E2141" s="4" t="s">
        <v>39</v>
      </c>
      <c r="F2141" s="34" t="s">
        <v>372</v>
      </c>
      <c r="G2141" s="35" t="s">
        <v>506</v>
      </c>
      <c r="H2141" s="3"/>
      <c r="I2141" s="36" t="s">
        <v>1</v>
      </c>
      <c r="J2141" s="36" t="s">
        <v>464</v>
      </c>
      <c r="K2141" s="36" t="str">
        <f t="shared" ca="1" si="33"/>
        <v>E2566281-5A63-B8A2-3142-862E4B6F4440</v>
      </c>
      <c r="L2141" s="37"/>
      <c r="M2141" s="37" t="s">
        <v>115</v>
      </c>
    </row>
    <row r="2142" spans="1:13" ht="15" customHeight="1" x14ac:dyDescent="0.3">
      <c r="A2142" s="3" t="s">
        <v>505</v>
      </c>
      <c r="B2142" s="4" t="s">
        <v>113</v>
      </c>
      <c r="C2142" s="9" t="s">
        <v>114</v>
      </c>
      <c r="D2142" s="4" t="s">
        <v>458</v>
      </c>
      <c r="E2142" s="4" t="s">
        <v>39</v>
      </c>
      <c r="F2142" s="34" t="s">
        <v>250</v>
      </c>
      <c r="G2142" s="35" t="s">
        <v>506</v>
      </c>
      <c r="H2142" s="3"/>
      <c r="I2142" s="36" t="s">
        <v>1</v>
      </c>
      <c r="J2142" s="36" t="s">
        <v>464</v>
      </c>
      <c r="K2142" s="36" t="str">
        <f t="shared" ca="1" si="33"/>
        <v>8F75D530-4F49-0541-B1D9-666A04A2414C</v>
      </c>
      <c r="L2142" s="37"/>
      <c r="M2142" s="37" t="s">
        <v>115</v>
      </c>
    </row>
    <row r="2143" spans="1:13" ht="15" customHeight="1" x14ac:dyDescent="0.3">
      <c r="A2143" s="3" t="s">
        <v>505</v>
      </c>
      <c r="B2143" s="4" t="s">
        <v>113</v>
      </c>
      <c r="C2143" s="9" t="s">
        <v>114</v>
      </c>
      <c r="D2143" s="4" t="s">
        <v>458</v>
      </c>
      <c r="E2143" s="4" t="s">
        <v>39</v>
      </c>
      <c r="F2143" s="34" t="s">
        <v>375</v>
      </c>
      <c r="G2143" s="35" t="s">
        <v>506</v>
      </c>
      <c r="H2143" s="3"/>
      <c r="I2143" s="36" t="s">
        <v>1</v>
      </c>
      <c r="J2143" s="36" t="s">
        <v>464</v>
      </c>
      <c r="K2143" s="36" t="str">
        <f t="shared" ca="1" si="33"/>
        <v>68EF6BF6-F303-53FB-C7D9-CF0FEF9BD4ED</v>
      </c>
      <c r="L2143" s="37"/>
      <c r="M2143" s="37" t="s">
        <v>115</v>
      </c>
    </row>
    <row r="2144" spans="1:13" ht="15" customHeight="1" x14ac:dyDescent="0.3">
      <c r="A2144" s="3" t="s">
        <v>496</v>
      </c>
      <c r="B2144" s="4" t="s">
        <v>113</v>
      </c>
      <c r="C2144" s="9" t="s">
        <v>114</v>
      </c>
      <c r="D2144" s="4" t="s">
        <v>458</v>
      </c>
      <c r="E2144" s="4" t="s">
        <v>39</v>
      </c>
      <c r="F2144" s="34" t="s">
        <v>251</v>
      </c>
      <c r="G2144" s="35" t="b">
        <v>0</v>
      </c>
      <c r="H2144" s="3" t="s">
        <v>491</v>
      </c>
      <c r="I2144" s="36" t="s">
        <v>1</v>
      </c>
      <c r="J2144" s="36" t="s">
        <v>497</v>
      </c>
      <c r="K2144" s="36" t="str">
        <f t="shared" ca="1" si="33"/>
        <v>5F9401CC-8576-0ACD-B459-4D7CFA4F1FB1</v>
      </c>
      <c r="L2144" s="37"/>
      <c r="M2144" s="37" t="s">
        <v>115</v>
      </c>
    </row>
    <row r="2145" spans="1:13" ht="15" customHeight="1" x14ac:dyDescent="0.3">
      <c r="A2145" s="3" t="s">
        <v>496</v>
      </c>
      <c r="B2145" s="4" t="s">
        <v>113</v>
      </c>
      <c r="C2145" s="9" t="s">
        <v>114</v>
      </c>
      <c r="D2145" s="4" t="s">
        <v>458</v>
      </c>
      <c r="E2145" s="4" t="s">
        <v>39</v>
      </c>
      <c r="F2145" s="34" t="s">
        <v>254</v>
      </c>
      <c r="G2145" s="35" t="b">
        <v>0</v>
      </c>
      <c r="H2145" s="3" t="s">
        <v>491</v>
      </c>
      <c r="I2145" s="36" t="s">
        <v>1</v>
      </c>
      <c r="J2145" s="36" t="s">
        <v>497</v>
      </c>
      <c r="K2145" s="36" t="str">
        <f t="shared" ca="1" si="33"/>
        <v>48A98C36-C8E0-37AD-2A81-86AF9804455B</v>
      </c>
      <c r="L2145" s="37"/>
      <c r="M2145" s="37" t="s">
        <v>115</v>
      </c>
    </row>
    <row r="2146" spans="1:13" ht="15" customHeight="1" x14ac:dyDescent="0.3">
      <c r="A2146" s="3" t="s">
        <v>496</v>
      </c>
      <c r="B2146" s="4" t="s">
        <v>113</v>
      </c>
      <c r="C2146" s="9" t="s">
        <v>114</v>
      </c>
      <c r="D2146" s="4" t="s">
        <v>458</v>
      </c>
      <c r="E2146" s="4" t="s">
        <v>39</v>
      </c>
      <c r="F2146" s="34" t="s">
        <v>256</v>
      </c>
      <c r="G2146" s="35" t="b">
        <v>0</v>
      </c>
      <c r="H2146" s="3" t="s">
        <v>491</v>
      </c>
      <c r="I2146" s="36" t="s">
        <v>1</v>
      </c>
      <c r="J2146" s="36" t="s">
        <v>497</v>
      </c>
      <c r="K2146" s="36" t="str">
        <f t="shared" ca="1" si="33"/>
        <v>F2641F23-E201-C9FF-0822-3EB7A9D5BFD6</v>
      </c>
      <c r="L2146" s="37"/>
      <c r="M2146" s="37" t="s">
        <v>115</v>
      </c>
    </row>
    <row r="2147" spans="1:13" ht="15" customHeight="1" x14ac:dyDescent="0.3">
      <c r="A2147" s="3" t="s">
        <v>496</v>
      </c>
      <c r="B2147" s="4" t="s">
        <v>113</v>
      </c>
      <c r="C2147" s="9" t="s">
        <v>114</v>
      </c>
      <c r="D2147" s="4" t="s">
        <v>458</v>
      </c>
      <c r="E2147" s="4" t="s">
        <v>39</v>
      </c>
      <c r="F2147" s="34" t="s">
        <v>258</v>
      </c>
      <c r="G2147" s="35" t="b">
        <v>0</v>
      </c>
      <c r="H2147" s="3" t="s">
        <v>491</v>
      </c>
      <c r="I2147" s="36" t="s">
        <v>1</v>
      </c>
      <c r="J2147" s="36" t="s">
        <v>497</v>
      </c>
      <c r="K2147" s="36" t="str">
        <f t="shared" ca="1" si="33"/>
        <v>C043A6E2-56C0-02C4-952C-2C8A5E55B624</v>
      </c>
      <c r="L2147" s="37"/>
      <c r="M2147" s="37" t="s">
        <v>115</v>
      </c>
    </row>
    <row r="2148" spans="1:13" ht="15" customHeight="1" x14ac:dyDescent="0.3">
      <c r="A2148" s="3" t="s">
        <v>496</v>
      </c>
      <c r="B2148" s="4" t="s">
        <v>113</v>
      </c>
      <c r="C2148" s="9" t="s">
        <v>114</v>
      </c>
      <c r="D2148" s="4" t="s">
        <v>458</v>
      </c>
      <c r="E2148" s="4" t="s">
        <v>39</v>
      </c>
      <c r="F2148" s="34" t="s">
        <v>260</v>
      </c>
      <c r="G2148" s="35" t="b">
        <v>0</v>
      </c>
      <c r="H2148" s="3" t="s">
        <v>491</v>
      </c>
      <c r="I2148" s="36" t="s">
        <v>1</v>
      </c>
      <c r="J2148" s="36" t="s">
        <v>497</v>
      </c>
      <c r="K2148" s="36" t="str">
        <f t="shared" ca="1" si="33"/>
        <v>70A6BD10-9835-C91A-4FA7-B7995319B682</v>
      </c>
      <c r="L2148" s="37"/>
      <c r="M2148" s="37" t="s">
        <v>115</v>
      </c>
    </row>
    <row r="2149" spans="1:13" ht="15" customHeight="1" x14ac:dyDescent="0.3">
      <c r="A2149" s="3" t="s">
        <v>496</v>
      </c>
      <c r="B2149" s="4" t="s">
        <v>113</v>
      </c>
      <c r="C2149" s="9" t="s">
        <v>114</v>
      </c>
      <c r="D2149" s="4" t="s">
        <v>458</v>
      </c>
      <c r="E2149" s="4" t="s">
        <v>39</v>
      </c>
      <c r="F2149" s="34" t="s">
        <v>262</v>
      </c>
      <c r="G2149" s="35" t="b">
        <v>0</v>
      </c>
      <c r="H2149" s="3" t="s">
        <v>491</v>
      </c>
      <c r="I2149" s="36" t="s">
        <v>1</v>
      </c>
      <c r="J2149" s="36" t="s">
        <v>497</v>
      </c>
      <c r="K2149" s="36" t="str">
        <f t="shared" ca="1" si="33"/>
        <v>F0B849BF-FCC8-BFBE-4A5D-187BDC8CAF87</v>
      </c>
      <c r="L2149" s="37"/>
      <c r="M2149" s="37" t="s">
        <v>115</v>
      </c>
    </row>
    <row r="2150" spans="1:13" ht="15" customHeight="1" x14ac:dyDescent="0.3">
      <c r="A2150" s="3" t="s">
        <v>496</v>
      </c>
      <c r="B2150" s="4" t="s">
        <v>113</v>
      </c>
      <c r="C2150" s="9" t="s">
        <v>114</v>
      </c>
      <c r="D2150" s="4" t="s">
        <v>458</v>
      </c>
      <c r="E2150" s="4" t="s">
        <v>39</v>
      </c>
      <c r="F2150" s="34" t="s">
        <v>264</v>
      </c>
      <c r="G2150" s="35" t="b">
        <v>0</v>
      </c>
      <c r="H2150" s="3" t="s">
        <v>491</v>
      </c>
      <c r="I2150" s="36" t="s">
        <v>1</v>
      </c>
      <c r="J2150" s="36" t="s">
        <v>497</v>
      </c>
      <c r="K2150" s="36" t="str">
        <f t="shared" ca="1" si="33"/>
        <v>45D3B0A0-1F07-2EA8-3449-C88C806D0D90</v>
      </c>
      <c r="L2150" s="37"/>
      <c r="M2150" s="37" t="s">
        <v>115</v>
      </c>
    </row>
    <row r="2151" spans="1:13" ht="15" customHeight="1" x14ac:dyDescent="0.3">
      <c r="A2151" s="3" t="s">
        <v>496</v>
      </c>
      <c r="B2151" s="4" t="s">
        <v>113</v>
      </c>
      <c r="C2151" s="9" t="s">
        <v>114</v>
      </c>
      <c r="D2151" s="4" t="s">
        <v>458</v>
      </c>
      <c r="E2151" s="4" t="s">
        <v>39</v>
      </c>
      <c r="F2151" s="34" t="s">
        <v>266</v>
      </c>
      <c r="G2151" s="35" t="b">
        <v>0</v>
      </c>
      <c r="H2151" s="3" t="s">
        <v>491</v>
      </c>
      <c r="I2151" s="36" t="s">
        <v>1</v>
      </c>
      <c r="J2151" s="36" t="s">
        <v>497</v>
      </c>
      <c r="K2151" s="36" t="str">
        <f t="shared" ca="1" si="33"/>
        <v>B8B72EA7-4960-A92F-AFBE-C1ADC6473994</v>
      </c>
      <c r="L2151" s="37"/>
      <c r="M2151" s="37" t="s">
        <v>115</v>
      </c>
    </row>
    <row r="2152" spans="1:13" ht="15" customHeight="1" x14ac:dyDescent="0.3">
      <c r="A2152" s="3" t="s">
        <v>496</v>
      </c>
      <c r="B2152" s="4" t="s">
        <v>113</v>
      </c>
      <c r="C2152" s="9" t="s">
        <v>114</v>
      </c>
      <c r="D2152" s="4" t="s">
        <v>458</v>
      </c>
      <c r="E2152" s="4" t="s">
        <v>39</v>
      </c>
      <c r="F2152" s="34" t="s">
        <v>268</v>
      </c>
      <c r="G2152" s="35" t="b">
        <v>0</v>
      </c>
      <c r="H2152" s="3" t="s">
        <v>491</v>
      </c>
      <c r="I2152" s="36" t="s">
        <v>1</v>
      </c>
      <c r="J2152" s="36" t="s">
        <v>497</v>
      </c>
      <c r="K2152" s="36" t="str">
        <f t="shared" ca="1" si="33"/>
        <v>E29CDFA9-D68C-A697-7F4C-666002C4C73E</v>
      </c>
      <c r="L2152" s="37"/>
      <c r="M2152" s="37" t="s">
        <v>115</v>
      </c>
    </row>
    <row r="2153" spans="1:13" ht="15" customHeight="1" x14ac:dyDescent="0.3">
      <c r="A2153" s="3" t="s">
        <v>496</v>
      </c>
      <c r="B2153" s="4" t="s">
        <v>113</v>
      </c>
      <c r="C2153" s="9" t="s">
        <v>114</v>
      </c>
      <c r="D2153" s="4" t="s">
        <v>458</v>
      </c>
      <c r="E2153" s="4" t="s">
        <v>39</v>
      </c>
      <c r="F2153" s="34" t="s">
        <v>270</v>
      </c>
      <c r="G2153" s="35" t="b">
        <v>0</v>
      </c>
      <c r="H2153" s="3" t="s">
        <v>491</v>
      </c>
      <c r="I2153" s="36" t="s">
        <v>1</v>
      </c>
      <c r="J2153" s="36" t="s">
        <v>497</v>
      </c>
      <c r="K2153" s="36" t="str">
        <f t="shared" ca="1" si="33"/>
        <v>20F43A23-E7ED-5977-58AB-0D60885F2910</v>
      </c>
      <c r="L2153" s="37"/>
      <c r="M2153" s="37" t="s">
        <v>115</v>
      </c>
    </row>
    <row r="2154" spans="1:13" ht="15" customHeight="1" x14ac:dyDescent="0.3">
      <c r="A2154" s="3" t="s">
        <v>496</v>
      </c>
      <c r="B2154" s="4" t="s">
        <v>113</v>
      </c>
      <c r="C2154" s="9" t="s">
        <v>114</v>
      </c>
      <c r="D2154" s="4" t="s">
        <v>458</v>
      </c>
      <c r="E2154" s="4" t="s">
        <v>39</v>
      </c>
      <c r="F2154" s="34" t="s">
        <v>272</v>
      </c>
      <c r="G2154" s="35" t="b">
        <v>0</v>
      </c>
      <c r="H2154" s="3" t="s">
        <v>491</v>
      </c>
      <c r="I2154" s="36" t="s">
        <v>1</v>
      </c>
      <c r="J2154" s="36" t="s">
        <v>497</v>
      </c>
      <c r="K2154" s="36" t="str">
        <f t="shared" ca="1" si="33"/>
        <v>63A266AD-3B14-3E3E-8EA3-8F90284A6E30</v>
      </c>
      <c r="L2154" s="37"/>
      <c r="M2154" s="37" t="s">
        <v>115</v>
      </c>
    </row>
    <row r="2155" spans="1:13" ht="15" customHeight="1" x14ac:dyDescent="0.3">
      <c r="A2155" s="3" t="s">
        <v>496</v>
      </c>
      <c r="B2155" s="4" t="s">
        <v>113</v>
      </c>
      <c r="C2155" s="9" t="s">
        <v>114</v>
      </c>
      <c r="D2155" s="4" t="s">
        <v>458</v>
      </c>
      <c r="E2155" s="4" t="s">
        <v>39</v>
      </c>
      <c r="F2155" s="34" t="s">
        <v>274</v>
      </c>
      <c r="G2155" s="35" t="b">
        <v>0</v>
      </c>
      <c r="H2155" s="3" t="s">
        <v>491</v>
      </c>
      <c r="I2155" s="36" t="s">
        <v>1</v>
      </c>
      <c r="J2155" s="36" t="s">
        <v>497</v>
      </c>
      <c r="K2155" s="36" t="str">
        <f t="shared" ca="1" si="33"/>
        <v>76012D77-8557-C769-AECC-2CE3A79B6B18</v>
      </c>
      <c r="L2155" s="37"/>
      <c r="M2155" s="37" t="s">
        <v>115</v>
      </c>
    </row>
    <row r="2156" spans="1:13" ht="15" customHeight="1" x14ac:dyDescent="0.3">
      <c r="A2156" s="3" t="s">
        <v>496</v>
      </c>
      <c r="B2156" s="4" t="s">
        <v>113</v>
      </c>
      <c r="C2156" s="9" t="s">
        <v>114</v>
      </c>
      <c r="D2156" s="4" t="s">
        <v>458</v>
      </c>
      <c r="E2156" s="4" t="s">
        <v>39</v>
      </c>
      <c r="F2156" s="34" t="s">
        <v>276</v>
      </c>
      <c r="G2156" s="35" t="b">
        <v>0</v>
      </c>
      <c r="H2156" s="3" t="s">
        <v>491</v>
      </c>
      <c r="I2156" s="36" t="s">
        <v>1</v>
      </c>
      <c r="J2156" s="36" t="s">
        <v>497</v>
      </c>
      <c r="K2156" s="36" t="str">
        <f t="shared" ca="1" si="33"/>
        <v>62B63927-718D-530B-196D-27E9A586E45A</v>
      </c>
      <c r="L2156" s="37"/>
      <c r="M2156" s="37" t="s">
        <v>115</v>
      </c>
    </row>
    <row r="2157" spans="1:13" ht="15" customHeight="1" x14ac:dyDescent="0.3">
      <c r="A2157" s="3" t="s">
        <v>496</v>
      </c>
      <c r="B2157" s="4" t="s">
        <v>113</v>
      </c>
      <c r="C2157" s="9" t="s">
        <v>114</v>
      </c>
      <c r="D2157" s="4" t="s">
        <v>458</v>
      </c>
      <c r="E2157" s="4" t="s">
        <v>39</v>
      </c>
      <c r="F2157" s="34" t="s">
        <v>278</v>
      </c>
      <c r="G2157" s="35" t="b">
        <v>0</v>
      </c>
      <c r="H2157" s="3" t="s">
        <v>491</v>
      </c>
      <c r="I2157" s="36" t="s">
        <v>1</v>
      </c>
      <c r="J2157" s="36" t="s">
        <v>497</v>
      </c>
      <c r="K2157" s="36" t="str">
        <f t="shared" ca="1" si="33"/>
        <v>5E3DF2C8-7932-A11A-410A-0577A0CBB612</v>
      </c>
      <c r="L2157" s="37"/>
      <c r="M2157" s="37" t="s">
        <v>115</v>
      </c>
    </row>
    <row r="2158" spans="1:13" ht="15" customHeight="1" x14ac:dyDescent="0.3">
      <c r="A2158" s="3" t="s">
        <v>496</v>
      </c>
      <c r="B2158" s="4" t="s">
        <v>113</v>
      </c>
      <c r="C2158" s="9" t="s">
        <v>114</v>
      </c>
      <c r="D2158" s="4" t="s">
        <v>458</v>
      </c>
      <c r="E2158" s="4" t="s">
        <v>39</v>
      </c>
      <c r="F2158" s="34" t="s">
        <v>280</v>
      </c>
      <c r="G2158" s="35" t="b">
        <v>0</v>
      </c>
      <c r="H2158" s="3" t="s">
        <v>491</v>
      </c>
      <c r="I2158" s="36" t="s">
        <v>1</v>
      </c>
      <c r="J2158" s="36" t="s">
        <v>497</v>
      </c>
      <c r="K2158" s="36" t="str">
        <f t="shared" ca="1" si="33"/>
        <v>148BB276-2D5E-F293-35DA-F9D0595D1254</v>
      </c>
      <c r="L2158" s="37"/>
      <c r="M2158" s="37" t="s">
        <v>115</v>
      </c>
    </row>
    <row r="2159" spans="1:13" ht="15" customHeight="1" x14ac:dyDescent="0.3">
      <c r="A2159" s="3" t="s">
        <v>496</v>
      </c>
      <c r="B2159" s="4" t="s">
        <v>113</v>
      </c>
      <c r="C2159" s="9" t="s">
        <v>114</v>
      </c>
      <c r="D2159" s="4" t="s">
        <v>458</v>
      </c>
      <c r="E2159" s="4" t="s">
        <v>39</v>
      </c>
      <c r="F2159" s="34" t="s">
        <v>282</v>
      </c>
      <c r="G2159" s="35" t="b">
        <v>0</v>
      </c>
      <c r="H2159" s="3" t="s">
        <v>491</v>
      </c>
      <c r="I2159" s="36" t="s">
        <v>1</v>
      </c>
      <c r="J2159" s="36" t="s">
        <v>497</v>
      </c>
      <c r="K2159" s="36" t="str">
        <f t="shared" ca="1" si="33"/>
        <v>869D695B-C9BE-E563-9E12-1257AC1EC715</v>
      </c>
      <c r="L2159" s="37"/>
      <c r="M2159" s="37" t="s">
        <v>115</v>
      </c>
    </row>
    <row r="2160" spans="1:13" ht="15" customHeight="1" x14ac:dyDescent="0.3">
      <c r="A2160" s="3" t="s">
        <v>496</v>
      </c>
      <c r="B2160" s="4" t="s">
        <v>113</v>
      </c>
      <c r="C2160" s="9" t="s">
        <v>114</v>
      </c>
      <c r="D2160" s="4" t="s">
        <v>458</v>
      </c>
      <c r="E2160" s="4" t="s">
        <v>39</v>
      </c>
      <c r="F2160" s="34" t="s">
        <v>284</v>
      </c>
      <c r="G2160" s="35" t="b">
        <v>0</v>
      </c>
      <c r="H2160" s="3" t="s">
        <v>491</v>
      </c>
      <c r="I2160" s="36" t="s">
        <v>1</v>
      </c>
      <c r="J2160" s="36" t="s">
        <v>497</v>
      </c>
      <c r="K2160" s="36" t="str">
        <f t="shared" ca="1" si="33"/>
        <v>13597CE2-E3A2-4580-6528-1414F47269FF</v>
      </c>
      <c r="L2160" s="37"/>
      <c r="M2160" s="37" t="s">
        <v>115</v>
      </c>
    </row>
    <row r="2161" spans="1:13" ht="15" customHeight="1" x14ac:dyDescent="0.3">
      <c r="A2161" s="3" t="s">
        <v>496</v>
      </c>
      <c r="B2161" s="4" t="s">
        <v>113</v>
      </c>
      <c r="C2161" s="9" t="s">
        <v>114</v>
      </c>
      <c r="D2161" s="4" t="s">
        <v>458</v>
      </c>
      <c r="E2161" s="4" t="s">
        <v>39</v>
      </c>
      <c r="F2161" s="34" t="s">
        <v>286</v>
      </c>
      <c r="G2161" s="35" t="b">
        <v>0</v>
      </c>
      <c r="H2161" s="3" t="s">
        <v>491</v>
      </c>
      <c r="I2161" s="36" t="s">
        <v>1</v>
      </c>
      <c r="J2161" s="36" t="s">
        <v>497</v>
      </c>
      <c r="K2161" s="36" t="str">
        <f t="shared" ca="1" si="33"/>
        <v>7DE97FF4-FCE4-85D5-B67C-A424D7FD659B</v>
      </c>
      <c r="L2161" s="37"/>
      <c r="M2161" s="37" t="s">
        <v>115</v>
      </c>
    </row>
    <row r="2162" spans="1:13" ht="15" customHeight="1" x14ac:dyDescent="0.3">
      <c r="A2162" s="3" t="s">
        <v>496</v>
      </c>
      <c r="B2162" s="4" t="s">
        <v>113</v>
      </c>
      <c r="C2162" s="9" t="s">
        <v>114</v>
      </c>
      <c r="D2162" s="4" t="s">
        <v>458</v>
      </c>
      <c r="E2162" s="4" t="s">
        <v>39</v>
      </c>
      <c r="F2162" s="34" t="s">
        <v>288</v>
      </c>
      <c r="G2162" s="35" t="b">
        <v>0</v>
      </c>
      <c r="H2162" s="3" t="s">
        <v>491</v>
      </c>
      <c r="I2162" s="36" t="s">
        <v>1</v>
      </c>
      <c r="J2162" s="36" t="s">
        <v>497</v>
      </c>
      <c r="K2162" s="36" t="str">
        <f t="shared" ca="1" si="33"/>
        <v>1A00D80D-0668-F1F4-A237-7146DFAD1632</v>
      </c>
      <c r="L2162" s="37"/>
      <c r="M2162" s="37" t="s">
        <v>115</v>
      </c>
    </row>
    <row r="2163" spans="1:13" ht="15" customHeight="1" x14ac:dyDescent="0.3">
      <c r="A2163" s="3" t="s">
        <v>496</v>
      </c>
      <c r="B2163" s="4" t="s">
        <v>113</v>
      </c>
      <c r="C2163" s="9" t="s">
        <v>114</v>
      </c>
      <c r="D2163" s="4" t="s">
        <v>458</v>
      </c>
      <c r="E2163" s="4" t="s">
        <v>39</v>
      </c>
      <c r="F2163" s="34" t="s">
        <v>290</v>
      </c>
      <c r="G2163" s="35" t="b">
        <v>0</v>
      </c>
      <c r="H2163" s="3" t="s">
        <v>491</v>
      </c>
      <c r="I2163" s="36" t="s">
        <v>1</v>
      </c>
      <c r="J2163" s="36" t="s">
        <v>497</v>
      </c>
      <c r="K2163" s="36" t="str">
        <f t="shared" ca="1" si="33"/>
        <v>8EF169DD-A250-7288-176D-29B56EEE5E29</v>
      </c>
      <c r="L2163" s="37"/>
      <c r="M2163" s="37" t="s">
        <v>115</v>
      </c>
    </row>
    <row r="2164" spans="1:13" ht="15" customHeight="1" x14ac:dyDescent="0.3">
      <c r="A2164" s="3" t="s">
        <v>496</v>
      </c>
      <c r="B2164" s="4" t="s">
        <v>113</v>
      </c>
      <c r="C2164" s="9" t="s">
        <v>114</v>
      </c>
      <c r="D2164" s="4" t="s">
        <v>458</v>
      </c>
      <c r="E2164" s="4" t="s">
        <v>39</v>
      </c>
      <c r="F2164" s="34" t="s">
        <v>292</v>
      </c>
      <c r="G2164" s="35" t="b">
        <v>0</v>
      </c>
      <c r="H2164" s="3" t="s">
        <v>491</v>
      </c>
      <c r="I2164" s="36" t="s">
        <v>1</v>
      </c>
      <c r="J2164" s="36" t="s">
        <v>497</v>
      </c>
      <c r="K2164" s="36" t="str">
        <f t="shared" ca="1" si="33"/>
        <v>E67ADE9A-7B00-6277-E338-6ADA4A7ACEF3</v>
      </c>
      <c r="L2164" s="37"/>
      <c r="M2164" s="37" t="s">
        <v>115</v>
      </c>
    </row>
    <row r="2165" spans="1:13" ht="15" customHeight="1" x14ac:dyDescent="0.3">
      <c r="A2165" s="3" t="s">
        <v>496</v>
      </c>
      <c r="B2165" s="4" t="s">
        <v>113</v>
      </c>
      <c r="C2165" s="9" t="s">
        <v>114</v>
      </c>
      <c r="D2165" s="4" t="s">
        <v>458</v>
      </c>
      <c r="E2165" s="4" t="s">
        <v>39</v>
      </c>
      <c r="F2165" s="34" t="s">
        <v>294</v>
      </c>
      <c r="G2165" s="35" t="b">
        <v>0</v>
      </c>
      <c r="H2165" s="3" t="s">
        <v>491</v>
      </c>
      <c r="I2165" s="36" t="s">
        <v>1</v>
      </c>
      <c r="J2165" s="36" t="s">
        <v>497</v>
      </c>
      <c r="K2165" s="36" t="str">
        <f t="shared" ca="1" si="33"/>
        <v>BDC98BDB-5DAD-0B13-A5A6-F1A20FAA78E0</v>
      </c>
      <c r="L2165" s="37"/>
      <c r="M2165" s="37" t="s">
        <v>115</v>
      </c>
    </row>
    <row r="2166" spans="1:13" ht="15" customHeight="1" x14ac:dyDescent="0.3">
      <c r="A2166" s="3" t="s">
        <v>496</v>
      </c>
      <c r="B2166" s="4" t="s">
        <v>113</v>
      </c>
      <c r="C2166" s="9" t="s">
        <v>114</v>
      </c>
      <c r="D2166" s="4" t="s">
        <v>458</v>
      </c>
      <c r="E2166" s="4" t="s">
        <v>39</v>
      </c>
      <c r="F2166" s="34" t="s">
        <v>296</v>
      </c>
      <c r="G2166" s="35" t="b">
        <v>0</v>
      </c>
      <c r="H2166" s="3" t="s">
        <v>491</v>
      </c>
      <c r="I2166" s="36" t="s">
        <v>1</v>
      </c>
      <c r="J2166" s="36" t="s">
        <v>497</v>
      </c>
      <c r="K2166" s="36" t="str">
        <f t="shared" ca="1" si="33"/>
        <v>8FE5CFB4-0B06-FB31-F57D-F41116A0C334</v>
      </c>
      <c r="L2166" s="37"/>
      <c r="M2166" s="37" t="s">
        <v>115</v>
      </c>
    </row>
    <row r="2167" spans="1:13" ht="15" customHeight="1" x14ac:dyDescent="0.3">
      <c r="A2167" s="3" t="s">
        <v>496</v>
      </c>
      <c r="B2167" s="4" t="s">
        <v>113</v>
      </c>
      <c r="C2167" s="9" t="s">
        <v>114</v>
      </c>
      <c r="D2167" s="4" t="s">
        <v>458</v>
      </c>
      <c r="E2167" s="4" t="s">
        <v>39</v>
      </c>
      <c r="F2167" s="34" t="s">
        <v>298</v>
      </c>
      <c r="G2167" s="35" t="b">
        <v>0</v>
      </c>
      <c r="H2167" s="3" t="s">
        <v>491</v>
      </c>
      <c r="I2167" s="36" t="s">
        <v>1</v>
      </c>
      <c r="J2167" s="36" t="s">
        <v>497</v>
      </c>
      <c r="K2167" s="36" t="str">
        <f t="shared" ca="1" si="33"/>
        <v>304AE56B-58B7-B944-37EC-1DE0D1FC07D3</v>
      </c>
      <c r="L2167" s="37"/>
      <c r="M2167" s="37" t="s">
        <v>115</v>
      </c>
    </row>
    <row r="2168" spans="1:13" ht="15" customHeight="1" x14ac:dyDescent="0.3">
      <c r="A2168" s="3" t="s">
        <v>496</v>
      </c>
      <c r="B2168" s="4" t="s">
        <v>113</v>
      </c>
      <c r="C2168" s="9" t="s">
        <v>114</v>
      </c>
      <c r="D2168" s="4" t="s">
        <v>458</v>
      </c>
      <c r="E2168" s="4" t="s">
        <v>39</v>
      </c>
      <c r="F2168" s="34" t="s">
        <v>300</v>
      </c>
      <c r="G2168" s="35" t="b">
        <v>0</v>
      </c>
      <c r="H2168" s="3" t="s">
        <v>491</v>
      </c>
      <c r="I2168" s="36" t="s">
        <v>1</v>
      </c>
      <c r="J2168" s="36" t="s">
        <v>497</v>
      </c>
      <c r="K2168" s="36" t="str">
        <f t="shared" ca="1" si="33"/>
        <v>E59F8499-805E-447E-088D-30C9418F2DC2</v>
      </c>
      <c r="L2168" s="37"/>
      <c r="M2168" s="37" t="s">
        <v>115</v>
      </c>
    </row>
    <row r="2169" spans="1:13" ht="15" customHeight="1" x14ac:dyDescent="0.3">
      <c r="A2169" s="3" t="s">
        <v>496</v>
      </c>
      <c r="B2169" s="4" t="s">
        <v>113</v>
      </c>
      <c r="C2169" s="9" t="s">
        <v>114</v>
      </c>
      <c r="D2169" s="4" t="s">
        <v>458</v>
      </c>
      <c r="E2169" s="4" t="s">
        <v>39</v>
      </c>
      <c r="F2169" s="34" t="s">
        <v>302</v>
      </c>
      <c r="G2169" s="35" t="b">
        <v>0</v>
      </c>
      <c r="H2169" s="3" t="s">
        <v>491</v>
      </c>
      <c r="I2169" s="36" t="s">
        <v>1</v>
      </c>
      <c r="J2169" s="36" t="s">
        <v>497</v>
      </c>
      <c r="K2169" s="36" t="str">
        <f t="shared" ca="1" si="33"/>
        <v>2D7CE3E5-851B-ADFE-32BB-5E20DDE22304</v>
      </c>
      <c r="L2169" s="37"/>
      <c r="M2169" s="37" t="s">
        <v>115</v>
      </c>
    </row>
    <row r="2170" spans="1:13" ht="15" customHeight="1" x14ac:dyDescent="0.3">
      <c r="A2170" s="3" t="s">
        <v>496</v>
      </c>
      <c r="B2170" s="4" t="s">
        <v>113</v>
      </c>
      <c r="C2170" s="9" t="s">
        <v>114</v>
      </c>
      <c r="D2170" s="4" t="s">
        <v>458</v>
      </c>
      <c r="E2170" s="4" t="s">
        <v>39</v>
      </c>
      <c r="F2170" s="34" t="s">
        <v>304</v>
      </c>
      <c r="G2170" s="35" t="b">
        <v>0</v>
      </c>
      <c r="H2170" s="3" t="s">
        <v>491</v>
      </c>
      <c r="I2170" s="36" t="s">
        <v>1</v>
      </c>
      <c r="J2170" s="36" t="s">
        <v>497</v>
      </c>
      <c r="K2170" s="36" t="str">
        <f t="shared" ca="1" si="33"/>
        <v>7DDB6064-B159-9183-570A-82C9180DC949</v>
      </c>
      <c r="L2170" s="37"/>
      <c r="M2170" s="37" t="s">
        <v>115</v>
      </c>
    </row>
    <row r="2171" spans="1:13" ht="15" customHeight="1" x14ac:dyDescent="0.3">
      <c r="A2171" s="3" t="s">
        <v>496</v>
      </c>
      <c r="B2171" s="4" t="s">
        <v>113</v>
      </c>
      <c r="C2171" s="9" t="s">
        <v>114</v>
      </c>
      <c r="D2171" s="4" t="s">
        <v>458</v>
      </c>
      <c r="E2171" s="4" t="s">
        <v>39</v>
      </c>
      <c r="F2171" s="34" t="s">
        <v>306</v>
      </c>
      <c r="G2171" s="35" t="b">
        <v>0</v>
      </c>
      <c r="H2171" s="3" t="s">
        <v>491</v>
      </c>
      <c r="I2171" s="36" t="s">
        <v>1</v>
      </c>
      <c r="J2171" s="36" t="s">
        <v>497</v>
      </c>
      <c r="K2171" s="36" t="str">
        <f t="shared" ca="1" si="33"/>
        <v>11FF3099-896F-D174-6080-6CACF5E65A26</v>
      </c>
      <c r="L2171" s="37"/>
      <c r="M2171" s="37" t="s">
        <v>115</v>
      </c>
    </row>
    <row r="2172" spans="1:13" ht="15" customHeight="1" x14ac:dyDescent="0.3">
      <c r="A2172" s="3" t="s">
        <v>496</v>
      </c>
      <c r="B2172" s="4" t="s">
        <v>113</v>
      </c>
      <c r="C2172" s="9" t="s">
        <v>114</v>
      </c>
      <c r="D2172" s="4" t="s">
        <v>458</v>
      </c>
      <c r="E2172" s="4" t="s">
        <v>39</v>
      </c>
      <c r="F2172" s="34" t="s">
        <v>308</v>
      </c>
      <c r="G2172" s="35" t="b">
        <v>0</v>
      </c>
      <c r="H2172" s="3" t="s">
        <v>491</v>
      </c>
      <c r="I2172" s="36" t="s">
        <v>1</v>
      </c>
      <c r="J2172" s="36" t="s">
        <v>497</v>
      </c>
      <c r="K2172" s="36" t="str">
        <f t="shared" ca="1" si="33"/>
        <v>49FA6E3E-FBE8-B484-7D3F-C1F51F1A7DC2</v>
      </c>
      <c r="L2172" s="37"/>
      <c r="M2172" s="37" t="s">
        <v>115</v>
      </c>
    </row>
    <row r="2173" spans="1:13" ht="15" customHeight="1" x14ac:dyDescent="0.3">
      <c r="A2173" s="3" t="s">
        <v>496</v>
      </c>
      <c r="B2173" s="4" t="s">
        <v>113</v>
      </c>
      <c r="C2173" s="9" t="s">
        <v>114</v>
      </c>
      <c r="D2173" s="4" t="s">
        <v>458</v>
      </c>
      <c r="E2173" s="4" t="s">
        <v>39</v>
      </c>
      <c r="F2173" s="34" t="s">
        <v>310</v>
      </c>
      <c r="G2173" s="35" t="b">
        <v>0</v>
      </c>
      <c r="H2173" s="3" t="s">
        <v>491</v>
      </c>
      <c r="I2173" s="36" t="s">
        <v>1</v>
      </c>
      <c r="J2173" s="36" t="s">
        <v>497</v>
      </c>
      <c r="K2173" s="36" t="str">
        <f t="shared" ca="1" si="33"/>
        <v>F08128BB-CE57-C77A-2488-5AF088C5230A</v>
      </c>
      <c r="L2173" s="37"/>
      <c r="M2173" s="37" t="s">
        <v>115</v>
      </c>
    </row>
    <row r="2174" spans="1:13" ht="15" customHeight="1" x14ac:dyDescent="0.3">
      <c r="A2174" s="3" t="s">
        <v>496</v>
      </c>
      <c r="B2174" s="4" t="s">
        <v>113</v>
      </c>
      <c r="C2174" s="9" t="s">
        <v>114</v>
      </c>
      <c r="D2174" s="4" t="s">
        <v>458</v>
      </c>
      <c r="E2174" s="4" t="s">
        <v>39</v>
      </c>
      <c r="F2174" s="34" t="s">
        <v>312</v>
      </c>
      <c r="G2174" s="35" t="b">
        <v>0</v>
      </c>
      <c r="H2174" s="3" t="s">
        <v>491</v>
      </c>
      <c r="I2174" s="36" t="s">
        <v>1</v>
      </c>
      <c r="J2174" s="36" t="s">
        <v>497</v>
      </c>
      <c r="K2174" s="36" t="str">
        <f t="shared" ca="1" si="33"/>
        <v>470F4B85-85AB-3486-F11A-8F6D41DD7D3F</v>
      </c>
      <c r="L2174" s="37"/>
      <c r="M2174" s="37" t="s">
        <v>115</v>
      </c>
    </row>
    <row r="2175" spans="1:13" ht="15" customHeight="1" x14ac:dyDescent="0.3">
      <c r="A2175" s="3" t="s">
        <v>496</v>
      </c>
      <c r="B2175" s="4" t="s">
        <v>113</v>
      </c>
      <c r="C2175" s="9" t="s">
        <v>114</v>
      </c>
      <c r="D2175" s="4" t="s">
        <v>458</v>
      </c>
      <c r="E2175" s="4" t="s">
        <v>39</v>
      </c>
      <c r="F2175" s="34" t="s">
        <v>314</v>
      </c>
      <c r="G2175" s="35" t="b">
        <v>0</v>
      </c>
      <c r="H2175" s="3" t="s">
        <v>491</v>
      </c>
      <c r="I2175" s="36" t="s">
        <v>1</v>
      </c>
      <c r="J2175" s="36" t="s">
        <v>497</v>
      </c>
      <c r="K2175" s="36" t="str">
        <f t="shared" ca="1" si="33"/>
        <v>AF59A82D-9FBC-FF42-A19B-32437049477D</v>
      </c>
      <c r="L2175" s="37"/>
      <c r="M2175" s="37" t="s">
        <v>115</v>
      </c>
    </row>
    <row r="2176" spans="1:13" ht="15" customHeight="1" x14ac:dyDescent="0.3">
      <c r="A2176" s="3" t="s">
        <v>496</v>
      </c>
      <c r="B2176" s="4" t="s">
        <v>113</v>
      </c>
      <c r="C2176" s="9" t="s">
        <v>114</v>
      </c>
      <c r="D2176" s="4" t="s">
        <v>458</v>
      </c>
      <c r="E2176" s="4" t="s">
        <v>39</v>
      </c>
      <c r="F2176" s="34" t="s">
        <v>316</v>
      </c>
      <c r="G2176" s="35" t="b">
        <v>0</v>
      </c>
      <c r="H2176" s="3" t="s">
        <v>491</v>
      </c>
      <c r="I2176" s="36" t="s">
        <v>1</v>
      </c>
      <c r="J2176" s="36" t="s">
        <v>497</v>
      </c>
      <c r="K2176" s="36" t="str">
        <f t="shared" ca="1" si="33"/>
        <v>F1438FD2-8644-60D9-7368-2E12DB5918D0</v>
      </c>
      <c r="L2176" s="37"/>
      <c r="M2176" s="37" t="s">
        <v>115</v>
      </c>
    </row>
    <row r="2177" spans="1:13" ht="15" customHeight="1" x14ac:dyDescent="0.3">
      <c r="A2177" s="3" t="s">
        <v>496</v>
      </c>
      <c r="B2177" s="4" t="s">
        <v>113</v>
      </c>
      <c r="C2177" s="9" t="s">
        <v>114</v>
      </c>
      <c r="D2177" s="4" t="s">
        <v>458</v>
      </c>
      <c r="E2177" s="4" t="s">
        <v>39</v>
      </c>
      <c r="F2177" s="34" t="s">
        <v>318</v>
      </c>
      <c r="G2177" s="35" t="b">
        <v>0</v>
      </c>
      <c r="H2177" s="3" t="s">
        <v>491</v>
      </c>
      <c r="I2177" s="36" t="s">
        <v>1</v>
      </c>
      <c r="J2177" s="36" t="s">
        <v>497</v>
      </c>
      <c r="K2177" s="36" t="str">
        <f t="shared" ca="1" si="33"/>
        <v>7250065A-38C7-57A2-3469-272438F7BD25</v>
      </c>
      <c r="L2177" s="37"/>
      <c r="M2177" s="37" t="s">
        <v>115</v>
      </c>
    </row>
    <row r="2178" spans="1:13" ht="15" customHeight="1" x14ac:dyDescent="0.3">
      <c r="A2178" s="3" t="s">
        <v>496</v>
      </c>
      <c r="B2178" s="4" t="s">
        <v>113</v>
      </c>
      <c r="C2178" s="9" t="s">
        <v>114</v>
      </c>
      <c r="D2178" s="4" t="s">
        <v>458</v>
      </c>
      <c r="E2178" s="4" t="s">
        <v>39</v>
      </c>
      <c r="F2178" s="34" t="s">
        <v>320</v>
      </c>
      <c r="G2178" s="35" t="b">
        <v>0</v>
      </c>
      <c r="H2178" s="3" t="s">
        <v>491</v>
      </c>
      <c r="I2178" s="36" t="s">
        <v>1</v>
      </c>
      <c r="J2178" s="36" t="s">
        <v>497</v>
      </c>
      <c r="K2178" s="36" t="str">
        <f t="shared" ref="K2178:K2241" ca="1" si="34">_GuidQuasiHexGenerator</f>
        <v>1B07476B-1317-FD87-FBB6-BE06BC9127A8</v>
      </c>
      <c r="L2178" s="37"/>
      <c r="M2178" s="37" t="s">
        <v>115</v>
      </c>
    </row>
    <row r="2179" spans="1:13" ht="15" customHeight="1" x14ac:dyDescent="0.3">
      <c r="A2179" s="3" t="s">
        <v>496</v>
      </c>
      <c r="B2179" s="4" t="s">
        <v>113</v>
      </c>
      <c r="C2179" s="9" t="s">
        <v>114</v>
      </c>
      <c r="D2179" s="4" t="s">
        <v>458</v>
      </c>
      <c r="E2179" s="4" t="s">
        <v>39</v>
      </c>
      <c r="F2179" s="34" t="s">
        <v>322</v>
      </c>
      <c r="G2179" s="35" t="b">
        <v>0</v>
      </c>
      <c r="H2179" s="3" t="s">
        <v>491</v>
      </c>
      <c r="I2179" s="36" t="s">
        <v>1</v>
      </c>
      <c r="J2179" s="36" t="s">
        <v>497</v>
      </c>
      <c r="K2179" s="36" t="str">
        <f t="shared" ca="1" si="34"/>
        <v>0D5562D4-B9AA-69C3-DF02-85DF10B76DB0</v>
      </c>
      <c r="L2179" s="37"/>
      <c r="M2179" s="37" t="s">
        <v>115</v>
      </c>
    </row>
    <row r="2180" spans="1:13" ht="15" customHeight="1" x14ac:dyDescent="0.3">
      <c r="A2180" s="3" t="s">
        <v>496</v>
      </c>
      <c r="B2180" s="4" t="s">
        <v>113</v>
      </c>
      <c r="C2180" s="9" t="s">
        <v>114</v>
      </c>
      <c r="D2180" s="4" t="s">
        <v>458</v>
      </c>
      <c r="E2180" s="4" t="s">
        <v>39</v>
      </c>
      <c r="F2180" s="34" t="s">
        <v>324</v>
      </c>
      <c r="G2180" s="35" t="b">
        <v>0</v>
      </c>
      <c r="H2180" s="3" t="s">
        <v>491</v>
      </c>
      <c r="I2180" s="36" t="s">
        <v>1</v>
      </c>
      <c r="J2180" s="36" t="s">
        <v>497</v>
      </c>
      <c r="K2180" s="36" t="str">
        <f t="shared" ca="1" si="34"/>
        <v>BBB29144-FF61-749D-FBCF-6E7B62FB0EF2</v>
      </c>
      <c r="L2180" s="37"/>
      <c r="M2180" s="37" t="s">
        <v>115</v>
      </c>
    </row>
    <row r="2181" spans="1:13" ht="15" customHeight="1" x14ac:dyDescent="0.3">
      <c r="A2181" s="3" t="s">
        <v>496</v>
      </c>
      <c r="B2181" s="4" t="s">
        <v>113</v>
      </c>
      <c r="C2181" s="9" t="s">
        <v>114</v>
      </c>
      <c r="D2181" s="4" t="s">
        <v>458</v>
      </c>
      <c r="E2181" s="4" t="s">
        <v>39</v>
      </c>
      <c r="F2181" s="34" t="s">
        <v>326</v>
      </c>
      <c r="G2181" s="35" t="b">
        <v>0</v>
      </c>
      <c r="H2181" s="3" t="s">
        <v>491</v>
      </c>
      <c r="I2181" s="36" t="s">
        <v>1</v>
      </c>
      <c r="J2181" s="36" t="s">
        <v>497</v>
      </c>
      <c r="K2181" s="36" t="str">
        <f t="shared" ca="1" si="34"/>
        <v>4AF14FF8-C119-DB77-F417-99EC3AB8420D</v>
      </c>
      <c r="L2181" s="37"/>
      <c r="M2181" s="37" t="s">
        <v>115</v>
      </c>
    </row>
    <row r="2182" spans="1:13" ht="15" customHeight="1" x14ac:dyDescent="0.3">
      <c r="A2182" s="3" t="s">
        <v>496</v>
      </c>
      <c r="B2182" s="4" t="s">
        <v>113</v>
      </c>
      <c r="C2182" s="9" t="s">
        <v>114</v>
      </c>
      <c r="D2182" s="4" t="s">
        <v>458</v>
      </c>
      <c r="E2182" s="4" t="s">
        <v>39</v>
      </c>
      <c r="F2182" s="34" t="s">
        <v>328</v>
      </c>
      <c r="G2182" s="35" t="b">
        <v>0</v>
      </c>
      <c r="H2182" s="3" t="s">
        <v>491</v>
      </c>
      <c r="I2182" s="36" t="s">
        <v>1</v>
      </c>
      <c r="J2182" s="36" t="s">
        <v>497</v>
      </c>
      <c r="K2182" s="36" t="str">
        <f t="shared" ca="1" si="34"/>
        <v>789F46FF-E04F-4C58-613E-C869202CE36C</v>
      </c>
      <c r="L2182" s="37"/>
      <c r="M2182" s="37" t="s">
        <v>115</v>
      </c>
    </row>
    <row r="2183" spans="1:13" ht="15" customHeight="1" x14ac:dyDescent="0.3">
      <c r="A2183" s="3" t="s">
        <v>496</v>
      </c>
      <c r="B2183" s="4" t="s">
        <v>113</v>
      </c>
      <c r="C2183" s="9" t="s">
        <v>114</v>
      </c>
      <c r="D2183" s="4" t="s">
        <v>458</v>
      </c>
      <c r="E2183" s="4" t="s">
        <v>39</v>
      </c>
      <c r="F2183" s="34" t="s">
        <v>330</v>
      </c>
      <c r="G2183" s="35" t="b">
        <v>0</v>
      </c>
      <c r="H2183" s="3" t="s">
        <v>491</v>
      </c>
      <c r="I2183" s="36" t="s">
        <v>1</v>
      </c>
      <c r="J2183" s="36" t="s">
        <v>497</v>
      </c>
      <c r="K2183" s="36" t="str">
        <f t="shared" ca="1" si="34"/>
        <v>59A45C80-EE4B-FF4D-9B63-6321D5BCAE19</v>
      </c>
      <c r="L2183" s="37"/>
      <c r="M2183" s="37" t="s">
        <v>115</v>
      </c>
    </row>
    <row r="2184" spans="1:13" ht="15" customHeight="1" x14ac:dyDescent="0.3">
      <c r="A2184" s="3" t="s">
        <v>496</v>
      </c>
      <c r="B2184" s="4" t="s">
        <v>113</v>
      </c>
      <c r="C2184" s="9" t="s">
        <v>114</v>
      </c>
      <c r="D2184" s="4" t="s">
        <v>458</v>
      </c>
      <c r="E2184" s="4" t="s">
        <v>39</v>
      </c>
      <c r="F2184" s="34" t="s">
        <v>332</v>
      </c>
      <c r="G2184" s="35" t="b">
        <v>0</v>
      </c>
      <c r="H2184" s="3" t="s">
        <v>491</v>
      </c>
      <c r="I2184" s="36" t="s">
        <v>1</v>
      </c>
      <c r="J2184" s="36" t="s">
        <v>497</v>
      </c>
      <c r="K2184" s="36" t="str">
        <f t="shared" ca="1" si="34"/>
        <v>EF6B663C-0E2B-504B-C167-7B5549C8EA17</v>
      </c>
      <c r="L2184" s="37"/>
      <c r="M2184" s="37" t="s">
        <v>115</v>
      </c>
    </row>
    <row r="2185" spans="1:13" ht="15" customHeight="1" x14ac:dyDescent="0.3">
      <c r="A2185" s="3" t="s">
        <v>496</v>
      </c>
      <c r="B2185" s="4" t="s">
        <v>113</v>
      </c>
      <c r="C2185" s="9" t="s">
        <v>114</v>
      </c>
      <c r="D2185" s="4" t="s">
        <v>458</v>
      </c>
      <c r="E2185" s="4" t="s">
        <v>39</v>
      </c>
      <c r="F2185" s="34" t="s">
        <v>334</v>
      </c>
      <c r="G2185" s="35" t="b">
        <v>0</v>
      </c>
      <c r="H2185" s="3" t="s">
        <v>491</v>
      </c>
      <c r="I2185" s="36" t="s">
        <v>1</v>
      </c>
      <c r="J2185" s="36" t="s">
        <v>497</v>
      </c>
      <c r="K2185" s="36" t="str">
        <f t="shared" ca="1" si="34"/>
        <v>AF23C687-72F4-DDBB-76F3-B803EEFD6684</v>
      </c>
      <c r="L2185" s="37"/>
      <c r="M2185" s="37" t="s">
        <v>115</v>
      </c>
    </row>
    <row r="2186" spans="1:13" ht="15" customHeight="1" x14ac:dyDescent="0.3">
      <c r="A2186" s="3" t="s">
        <v>496</v>
      </c>
      <c r="B2186" s="4" t="s">
        <v>113</v>
      </c>
      <c r="C2186" s="9" t="s">
        <v>114</v>
      </c>
      <c r="D2186" s="4" t="s">
        <v>458</v>
      </c>
      <c r="E2186" s="4" t="s">
        <v>39</v>
      </c>
      <c r="F2186" s="34" t="s">
        <v>336</v>
      </c>
      <c r="G2186" s="35" t="b">
        <v>0</v>
      </c>
      <c r="H2186" s="3" t="s">
        <v>491</v>
      </c>
      <c r="I2186" s="36" t="s">
        <v>1</v>
      </c>
      <c r="J2186" s="36" t="s">
        <v>497</v>
      </c>
      <c r="K2186" s="36" t="str">
        <f t="shared" ca="1" si="34"/>
        <v>6E118EBF-EA5E-F89E-EFEB-60C0AF8F1274</v>
      </c>
      <c r="L2186" s="37"/>
      <c r="M2186" s="37" t="s">
        <v>115</v>
      </c>
    </row>
    <row r="2187" spans="1:13" ht="15" customHeight="1" x14ac:dyDescent="0.3">
      <c r="A2187" s="3" t="s">
        <v>496</v>
      </c>
      <c r="B2187" s="4" t="s">
        <v>113</v>
      </c>
      <c r="C2187" s="9" t="s">
        <v>114</v>
      </c>
      <c r="D2187" s="4" t="s">
        <v>458</v>
      </c>
      <c r="E2187" s="4" t="s">
        <v>39</v>
      </c>
      <c r="F2187" s="34" t="s">
        <v>338</v>
      </c>
      <c r="G2187" s="35" t="b">
        <v>0</v>
      </c>
      <c r="H2187" s="3" t="s">
        <v>491</v>
      </c>
      <c r="I2187" s="36" t="s">
        <v>1</v>
      </c>
      <c r="J2187" s="36" t="s">
        <v>497</v>
      </c>
      <c r="K2187" s="36" t="str">
        <f t="shared" ca="1" si="34"/>
        <v>20326D2E-D20F-EB5D-B26E-72C873BF90F2</v>
      </c>
      <c r="L2187" s="37"/>
      <c r="M2187" s="37" t="s">
        <v>115</v>
      </c>
    </row>
    <row r="2188" spans="1:13" ht="15" customHeight="1" x14ac:dyDescent="0.3">
      <c r="A2188" s="3" t="s">
        <v>496</v>
      </c>
      <c r="B2188" s="4" t="s">
        <v>113</v>
      </c>
      <c r="C2188" s="9" t="s">
        <v>114</v>
      </c>
      <c r="D2188" s="4" t="s">
        <v>458</v>
      </c>
      <c r="E2188" s="4" t="s">
        <v>39</v>
      </c>
      <c r="F2188" s="34" t="s">
        <v>340</v>
      </c>
      <c r="G2188" s="35" t="b">
        <v>0</v>
      </c>
      <c r="H2188" s="3" t="s">
        <v>491</v>
      </c>
      <c r="I2188" s="36" t="s">
        <v>1</v>
      </c>
      <c r="J2188" s="36" t="s">
        <v>497</v>
      </c>
      <c r="K2188" s="36" t="str">
        <f t="shared" ca="1" si="34"/>
        <v>5F7CBB64-08E2-11D9-11F7-6C72C49B9B29</v>
      </c>
      <c r="L2188" s="37"/>
      <c r="M2188" s="37" t="s">
        <v>115</v>
      </c>
    </row>
    <row r="2189" spans="1:13" ht="15" customHeight="1" x14ac:dyDescent="0.3">
      <c r="A2189" s="3" t="s">
        <v>496</v>
      </c>
      <c r="B2189" s="4" t="s">
        <v>113</v>
      </c>
      <c r="C2189" s="9" t="s">
        <v>114</v>
      </c>
      <c r="D2189" s="4" t="s">
        <v>458</v>
      </c>
      <c r="E2189" s="4" t="s">
        <v>39</v>
      </c>
      <c r="F2189" s="34" t="s">
        <v>342</v>
      </c>
      <c r="G2189" s="35" t="b">
        <v>0</v>
      </c>
      <c r="H2189" s="3" t="s">
        <v>491</v>
      </c>
      <c r="I2189" s="36" t="s">
        <v>1</v>
      </c>
      <c r="J2189" s="36" t="s">
        <v>497</v>
      </c>
      <c r="K2189" s="36" t="str">
        <f t="shared" ca="1" si="34"/>
        <v>DAFA0828-C984-51F1-C1F6-914CC62E9D84</v>
      </c>
      <c r="L2189" s="37"/>
      <c r="M2189" s="37" t="s">
        <v>115</v>
      </c>
    </row>
    <row r="2190" spans="1:13" ht="15" customHeight="1" x14ac:dyDescent="0.3">
      <c r="A2190" s="3" t="s">
        <v>496</v>
      </c>
      <c r="B2190" s="4" t="s">
        <v>113</v>
      </c>
      <c r="C2190" s="9" t="s">
        <v>114</v>
      </c>
      <c r="D2190" s="4" t="s">
        <v>458</v>
      </c>
      <c r="E2190" s="4" t="s">
        <v>39</v>
      </c>
      <c r="F2190" s="34" t="s">
        <v>344</v>
      </c>
      <c r="G2190" s="35" t="b">
        <v>0</v>
      </c>
      <c r="H2190" s="3" t="s">
        <v>491</v>
      </c>
      <c r="I2190" s="36" t="s">
        <v>1</v>
      </c>
      <c r="J2190" s="36" t="s">
        <v>497</v>
      </c>
      <c r="K2190" s="36" t="str">
        <f t="shared" ca="1" si="34"/>
        <v>E7CC3251-210F-3775-CB59-281CFEFAAF5F</v>
      </c>
      <c r="L2190" s="37"/>
      <c r="M2190" s="37" t="s">
        <v>115</v>
      </c>
    </row>
    <row r="2191" spans="1:13" ht="15" customHeight="1" x14ac:dyDescent="0.3">
      <c r="A2191" s="3" t="s">
        <v>496</v>
      </c>
      <c r="B2191" s="4" t="s">
        <v>113</v>
      </c>
      <c r="C2191" s="9" t="s">
        <v>114</v>
      </c>
      <c r="D2191" s="4" t="s">
        <v>458</v>
      </c>
      <c r="E2191" s="4" t="s">
        <v>39</v>
      </c>
      <c r="F2191" s="34" t="s">
        <v>346</v>
      </c>
      <c r="G2191" s="35" t="b">
        <v>0</v>
      </c>
      <c r="H2191" s="3" t="s">
        <v>491</v>
      </c>
      <c r="I2191" s="36" t="s">
        <v>1</v>
      </c>
      <c r="J2191" s="36" t="s">
        <v>497</v>
      </c>
      <c r="K2191" s="36" t="str">
        <f t="shared" ca="1" si="34"/>
        <v>1C18796E-26EA-64AE-1379-BBCF1BF6C430</v>
      </c>
      <c r="L2191" s="37"/>
      <c r="M2191" s="37" t="s">
        <v>115</v>
      </c>
    </row>
    <row r="2192" spans="1:13" ht="15" customHeight="1" x14ac:dyDescent="0.3">
      <c r="A2192" s="3" t="s">
        <v>496</v>
      </c>
      <c r="B2192" s="4" t="s">
        <v>113</v>
      </c>
      <c r="C2192" s="9" t="s">
        <v>114</v>
      </c>
      <c r="D2192" s="4" t="s">
        <v>458</v>
      </c>
      <c r="E2192" s="4" t="s">
        <v>39</v>
      </c>
      <c r="F2192" s="34" t="s">
        <v>348</v>
      </c>
      <c r="G2192" s="35" t="b">
        <v>0</v>
      </c>
      <c r="H2192" s="3" t="s">
        <v>491</v>
      </c>
      <c r="I2192" s="36" t="s">
        <v>1</v>
      </c>
      <c r="J2192" s="36" t="s">
        <v>497</v>
      </c>
      <c r="K2192" s="36" t="str">
        <f t="shared" ca="1" si="34"/>
        <v>61EFEA6C-3131-ADD8-C1C4-1D4BFC148C4A</v>
      </c>
      <c r="L2192" s="37"/>
      <c r="M2192" s="37" t="s">
        <v>115</v>
      </c>
    </row>
    <row r="2193" spans="1:13" ht="15" customHeight="1" x14ac:dyDescent="0.3">
      <c r="A2193" s="3" t="s">
        <v>496</v>
      </c>
      <c r="B2193" s="4" t="s">
        <v>113</v>
      </c>
      <c r="C2193" s="9" t="s">
        <v>114</v>
      </c>
      <c r="D2193" s="4" t="s">
        <v>458</v>
      </c>
      <c r="E2193" s="4" t="s">
        <v>39</v>
      </c>
      <c r="F2193" s="34" t="s">
        <v>350</v>
      </c>
      <c r="G2193" s="35" t="b">
        <v>0</v>
      </c>
      <c r="H2193" s="3" t="s">
        <v>491</v>
      </c>
      <c r="I2193" s="36" t="s">
        <v>1</v>
      </c>
      <c r="J2193" s="36" t="s">
        <v>497</v>
      </c>
      <c r="K2193" s="36" t="str">
        <f t="shared" ca="1" si="34"/>
        <v>3EDE652F-1052-0AAB-CB9D-4ED015D72908</v>
      </c>
      <c r="L2193" s="37"/>
      <c r="M2193" s="37" t="s">
        <v>115</v>
      </c>
    </row>
    <row r="2194" spans="1:13" ht="15" customHeight="1" x14ac:dyDescent="0.3">
      <c r="A2194" s="3" t="s">
        <v>496</v>
      </c>
      <c r="B2194" s="4" t="s">
        <v>113</v>
      </c>
      <c r="C2194" s="9" t="s">
        <v>114</v>
      </c>
      <c r="D2194" s="4" t="s">
        <v>458</v>
      </c>
      <c r="E2194" s="4" t="s">
        <v>39</v>
      </c>
      <c r="F2194" s="34" t="s">
        <v>352</v>
      </c>
      <c r="G2194" s="35" t="b">
        <v>0</v>
      </c>
      <c r="H2194" s="3" t="s">
        <v>491</v>
      </c>
      <c r="I2194" s="36" t="s">
        <v>1</v>
      </c>
      <c r="J2194" s="36" t="s">
        <v>497</v>
      </c>
      <c r="K2194" s="36" t="str">
        <f t="shared" ca="1" si="34"/>
        <v>8365AF15-34CC-F7CE-0B87-212CE33DEFFD</v>
      </c>
      <c r="L2194" s="37"/>
      <c r="M2194" s="37" t="s">
        <v>115</v>
      </c>
    </row>
    <row r="2195" spans="1:13" ht="15" customHeight="1" x14ac:dyDescent="0.3">
      <c r="A2195" s="3" t="s">
        <v>496</v>
      </c>
      <c r="B2195" s="4" t="s">
        <v>113</v>
      </c>
      <c r="C2195" s="9" t="s">
        <v>114</v>
      </c>
      <c r="D2195" s="4" t="s">
        <v>458</v>
      </c>
      <c r="E2195" s="4" t="s">
        <v>39</v>
      </c>
      <c r="F2195" s="34" t="s">
        <v>354</v>
      </c>
      <c r="G2195" s="35" t="b">
        <v>0</v>
      </c>
      <c r="H2195" s="3" t="s">
        <v>491</v>
      </c>
      <c r="I2195" s="36" t="s">
        <v>1</v>
      </c>
      <c r="J2195" s="36" t="s">
        <v>497</v>
      </c>
      <c r="K2195" s="36" t="str">
        <f t="shared" ca="1" si="34"/>
        <v>4287FD40-A89F-BF27-77C8-43552E03A027</v>
      </c>
      <c r="L2195" s="37"/>
      <c r="M2195" s="37" t="s">
        <v>115</v>
      </c>
    </row>
    <row r="2196" spans="1:13" ht="15" customHeight="1" x14ac:dyDescent="0.3">
      <c r="A2196" s="3" t="s">
        <v>496</v>
      </c>
      <c r="B2196" s="4" t="s">
        <v>113</v>
      </c>
      <c r="C2196" s="9" t="s">
        <v>114</v>
      </c>
      <c r="D2196" s="4" t="s">
        <v>458</v>
      </c>
      <c r="E2196" s="4" t="s">
        <v>39</v>
      </c>
      <c r="F2196" s="34" t="s">
        <v>356</v>
      </c>
      <c r="G2196" s="35" t="b">
        <v>0</v>
      </c>
      <c r="H2196" s="3" t="s">
        <v>491</v>
      </c>
      <c r="I2196" s="36" t="s">
        <v>1</v>
      </c>
      <c r="J2196" s="36" t="s">
        <v>497</v>
      </c>
      <c r="K2196" s="36" t="str">
        <f t="shared" ca="1" si="34"/>
        <v>F6785720-1C38-9136-FFFC-281F53C6C0EC</v>
      </c>
      <c r="L2196" s="37"/>
      <c r="M2196" s="37" t="s">
        <v>115</v>
      </c>
    </row>
    <row r="2197" spans="1:13" ht="15" customHeight="1" x14ac:dyDescent="0.3">
      <c r="A2197" s="3" t="s">
        <v>496</v>
      </c>
      <c r="B2197" s="4" t="s">
        <v>113</v>
      </c>
      <c r="C2197" s="9" t="s">
        <v>114</v>
      </c>
      <c r="D2197" s="4" t="s">
        <v>458</v>
      </c>
      <c r="E2197" s="4" t="s">
        <v>39</v>
      </c>
      <c r="F2197" s="34" t="s">
        <v>358</v>
      </c>
      <c r="G2197" s="35" t="b">
        <v>0</v>
      </c>
      <c r="H2197" s="3" t="s">
        <v>491</v>
      </c>
      <c r="I2197" s="36" t="s">
        <v>1</v>
      </c>
      <c r="J2197" s="36" t="s">
        <v>497</v>
      </c>
      <c r="K2197" s="36" t="str">
        <f t="shared" ca="1" si="34"/>
        <v>1D13D47D-89C3-AD30-C869-DB9FC6DF1D37</v>
      </c>
      <c r="L2197" s="37"/>
      <c r="M2197" s="37" t="s">
        <v>115</v>
      </c>
    </row>
    <row r="2198" spans="1:13" ht="15" customHeight="1" x14ac:dyDescent="0.3">
      <c r="A2198" s="3" t="s">
        <v>496</v>
      </c>
      <c r="B2198" s="4" t="s">
        <v>113</v>
      </c>
      <c r="C2198" s="9" t="s">
        <v>114</v>
      </c>
      <c r="D2198" s="4" t="s">
        <v>458</v>
      </c>
      <c r="E2198" s="4" t="s">
        <v>39</v>
      </c>
      <c r="F2198" s="34" t="s">
        <v>360</v>
      </c>
      <c r="G2198" s="35" t="b">
        <v>0</v>
      </c>
      <c r="H2198" s="3" t="s">
        <v>491</v>
      </c>
      <c r="I2198" s="36" t="s">
        <v>1</v>
      </c>
      <c r="J2198" s="36" t="s">
        <v>497</v>
      </c>
      <c r="K2198" s="36" t="str">
        <f t="shared" ca="1" si="34"/>
        <v>39B0D773-4DE2-B42F-0390-D9B030EE325E</v>
      </c>
      <c r="L2198" s="37"/>
      <c r="M2198" s="37" t="s">
        <v>115</v>
      </c>
    </row>
    <row r="2199" spans="1:13" ht="15" customHeight="1" x14ac:dyDescent="0.3">
      <c r="A2199" s="3" t="s">
        <v>496</v>
      </c>
      <c r="B2199" s="4" t="s">
        <v>113</v>
      </c>
      <c r="C2199" s="9" t="s">
        <v>114</v>
      </c>
      <c r="D2199" s="4" t="s">
        <v>458</v>
      </c>
      <c r="E2199" s="4" t="s">
        <v>39</v>
      </c>
      <c r="F2199" s="34" t="s">
        <v>362</v>
      </c>
      <c r="G2199" s="35" t="b">
        <v>0</v>
      </c>
      <c r="H2199" s="3" t="s">
        <v>491</v>
      </c>
      <c r="I2199" s="36" t="s">
        <v>1</v>
      </c>
      <c r="J2199" s="36" t="s">
        <v>497</v>
      </c>
      <c r="K2199" s="36" t="str">
        <f t="shared" ca="1" si="34"/>
        <v>A56CE674-66DB-9B74-6EA0-344F5B39638F</v>
      </c>
      <c r="L2199" s="37"/>
      <c r="M2199" s="37" t="s">
        <v>115</v>
      </c>
    </row>
    <row r="2200" spans="1:13" ht="15" customHeight="1" x14ac:dyDescent="0.3">
      <c r="A2200" s="3" t="s">
        <v>496</v>
      </c>
      <c r="B2200" s="4" t="s">
        <v>113</v>
      </c>
      <c r="C2200" s="9" t="s">
        <v>114</v>
      </c>
      <c r="D2200" s="4" t="s">
        <v>458</v>
      </c>
      <c r="E2200" s="4" t="s">
        <v>39</v>
      </c>
      <c r="F2200" s="34" t="s">
        <v>364</v>
      </c>
      <c r="G2200" s="35" t="b">
        <v>0</v>
      </c>
      <c r="H2200" s="3" t="s">
        <v>491</v>
      </c>
      <c r="I2200" s="36" t="s">
        <v>1</v>
      </c>
      <c r="J2200" s="36" t="s">
        <v>497</v>
      </c>
      <c r="K2200" s="36" t="str">
        <f t="shared" ca="1" si="34"/>
        <v>15E5883E-BAFF-B002-20B6-83A669CFFB83</v>
      </c>
      <c r="L2200" s="37"/>
      <c r="M2200" s="37" t="s">
        <v>115</v>
      </c>
    </row>
    <row r="2201" spans="1:13" ht="15" customHeight="1" x14ac:dyDescent="0.3">
      <c r="A2201" s="3" t="s">
        <v>496</v>
      </c>
      <c r="B2201" s="4" t="s">
        <v>113</v>
      </c>
      <c r="C2201" s="9" t="s">
        <v>114</v>
      </c>
      <c r="D2201" s="4" t="s">
        <v>458</v>
      </c>
      <c r="E2201" s="4" t="s">
        <v>39</v>
      </c>
      <c r="F2201" s="34" t="s">
        <v>366</v>
      </c>
      <c r="G2201" s="35" t="b">
        <v>0</v>
      </c>
      <c r="H2201" s="3" t="s">
        <v>491</v>
      </c>
      <c r="I2201" s="36" t="s">
        <v>1</v>
      </c>
      <c r="J2201" s="36" t="s">
        <v>497</v>
      </c>
      <c r="K2201" s="36" t="str">
        <f t="shared" ca="1" si="34"/>
        <v>B2053388-13FE-4258-FB78-08C7DAC7B501</v>
      </c>
      <c r="L2201" s="37"/>
      <c r="M2201" s="37" t="s">
        <v>115</v>
      </c>
    </row>
    <row r="2202" spans="1:13" ht="15" customHeight="1" x14ac:dyDescent="0.3">
      <c r="A2202" s="3" t="s">
        <v>496</v>
      </c>
      <c r="B2202" s="4" t="s">
        <v>113</v>
      </c>
      <c r="C2202" s="9" t="s">
        <v>114</v>
      </c>
      <c r="D2202" s="4" t="s">
        <v>458</v>
      </c>
      <c r="E2202" s="4" t="s">
        <v>39</v>
      </c>
      <c r="F2202" s="34" t="s">
        <v>368</v>
      </c>
      <c r="G2202" s="35" t="b">
        <v>0</v>
      </c>
      <c r="H2202" s="3" t="s">
        <v>491</v>
      </c>
      <c r="I2202" s="36" t="s">
        <v>1</v>
      </c>
      <c r="J2202" s="36" t="s">
        <v>497</v>
      </c>
      <c r="K2202" s="36" t="str">
        <f t="shared" ca="1" si="34"/>
        <v>0D6592D5-DC0F-AB9E-094A-DC49A2D1EEC1</v>
      </c>
      <c r="L2202" s="37"/>
      <c r="M2202" s="37" t="s">
        <v>115</v>
      </c>
    </row>
    <row r="2203" spans="1:13" ht="15" customHeight="1" x14ac:dyDescent="0.3">
      <c r="A2203" s="3" t="s">
        <v>496</v>
      </c>
      <c r="B2203" s="4" t="s">
        <v>113</v>
      </c>
      <c r="C2203" s="9" t="s">
        <v>114</v>
      </c>
      <c r="D2203" s="4" t="s">
        <v>458</v>
      </c>
      <c r="E2203" s="4" t="s">
        <v>39</v>
      </c>
      <c r="F2203" s="34" t="s">
        <v>370</v>
      </c>
      <c r="G2203" s="35" t="b">
        <v>0</v>
      </c>
      <c r="H2203" s="3" t="s">
        <v>491</v>
      </c>
      <c r="I2203" s="36" t="s">
        <v>1</v>
      </c>
      <c r="J2203" s="36" t="s">
        <v>497</v>
      </c>
      <c r="K2203" s="36" t="str">
        <f t="shared" ca="1" si="34"/>
        <v>1B88985A-A3F8-6DAC-7B1E-20A0F468E42D</v>
      </c>
      <c r="L2203" s="37"/>
      <c r="M2203" s="37" t="s">
        <v>115</v>
      </c>
    </row>
    <row r="2204" spans="1:13" ht="15" customHeight="1" x14ac:dyDescent="0.3">
      <c r="A2204" s="3" t="s">
        <v>496</v>
      </c>
      <c r="B2204" s="4" t="s">
        <v>113</v>
      </c>
      <c r="C2204" s="9" t="s">
        <v>114</v>
      </c>
      <c r="D2204" s="4" t="s">
        <v>458</v>
      </c>
      <c r="E2204" s="4" t="s">
        <v>39</v>
      </c>
      <c r="F2204" s="34" t="s">
        <v>372</v>
      </c>
      <c r="G2204" s="35" t="b">
        <v>0</v>
      </c>
      <c r="H2204" s="3" t="s">
        <v>491</v>
      </c>
      <c r="I2204" s="36" t="s">
        <v>1</v>
      </c>
      <c r="J2204" s="36" t="s">
        <v>497</v>
      </c>
      <c r="K2204" s="36" t="str">
        <f t="shared" ca="1" si="34"/>
        <v>AFDD8BF0-8AF5-1978-C549-98C32A4CB0AC</v>
      </c>
      <c r="L2204" s="37"/>
      <c r="M2204" s="37" t="s">
        <v>115</v>
      </c>
    </row>
    <row r="2205" spans="1:13" ht="15" customHeight="1" x14ac:dyDescent="0.3">
      <c r="A2205" s="3" t="s">
        <v>496</v>
      </c>
      <c r="B2205" s="4" t="s">
        <v>113</v>
      </c>
      <c r="C2205" s="9" t="s">
        <v>114</v>
      </c>
      <c r="D2205" s="4" t="s">
        <v>458</v>
      </c>
      <c r="E2205" s="4" t="s">
        <v>39</v>
      </c>
      <c r="F2205" s="34" t="s">
        <v>250</v>
      </c>
      <c r="G2205" s="35" t="b">
        <v>0</v>
      </c>
      <c r="H2205" s="3" t="s">
        <v>491</v>
      </c>
      <c r="I2205" s="36" t="s">
        <v>1</v>
      </c>
      <c r="J2205" s="36" t="s">
        <v>497</v>
      </c>
      <c r="K2205" s="36" t="str">
        <f t="shared" ca="1" si="34"/>
        <v>39868493-F7D2-F17F-7846-8728B953856C</v>
      </c>
      <c r="L2205" s="37"/>
      <c r="M2205" s="37" t="s">
        <v>115</v>
      </c>
    </row>
    <row r="2206" spans="1:13" ht="15" customHeight="1" x14ac:dyDescent="0.3">
      <c r="A2206" s="3" t="s">
        <v>496</v>
      </c>
      <c r="B2206" s="4" t="s">
        <v>113</v>
      </c>
      <c r="C2206" s="9" t="s">
        <v>114</v>
      </c>
      <c r="D2206" s="4" t="s">
        <v>458</v>
      </c>
      <c r="E2206" s="4" t="s">
        <v>39</v>
      </c>
      <c r="F2206" s="38" t="s">
        <v>375</v>
      </c>
      <c r="G2206" s="35" t="b">
        <v>0</v>
      </c>
      <c r="H2206" s="3" t="s">
        <v>491</v>
      </c>
      <c r="I2206" s="36" t="s">
        <v>1</v>
      </c>
      <c r="J2206" s="36" t="s">
        <v>497</v>
      </c>
      <c r="K2206" s="36" t="str">
        <f t="shared" ca="1" si="34"/>
        <v>578F103E-9CCF-EFE6-66C7-8B400402F9E2</v>
      </c>
      <c r="L2206" s="37"/>
      <c r="M2206" s="37" t="s">
        <v>115</v>
      </c>
    </row>
    <row r="2207" spans="1:13" ht="15" customHeight="1" x14ac:dyDescent="0.3">
      <c r="A2207" s="3" t="s">
        <v>507</v>
      </c>
      <c r="B2207" s="4" t="s">
        <v>113</v>
      </c>
      <c r="C2207" s="9" t="s">
        <v>114</v>
      </c>
      <c r="D2207" s="4" t="s">
        <v>458</v>
      </c>
      <c r="E2207" s="4" t="s">
        <v>39</v>
      </c>
      <c r="F2207" s="34" t="s">
        <v>251</v>
      </c>
      <c r="G2207" s="35">
        <v>0</v>
      </c>
      <c r="H2207" s="3" t="s">
        <v>463</v>
      </c>
      <c r="I2207" s="36" t="s">
        <v>1</v>
      </c>
      <c r="J2207" s="36" t="s">
        <v>464</v>
      </c>
      <c r="K2207" s="36" t="str">
        <f t="shared" ca="1" si="34"/>
        <v>E79B9929-75E9-A58C-95F5-93C4D075D80E</v>
      </c>
      <c r="L2207" s="37"/>
      <c r="M2207" s="37" t="s">
        <v>115</v>
      </c>
    </row>
    <row r="2208" spans="1:13" ht="15" customHeight="1" x14ac:dyDescent="0.3">
      <c r="A2208" s="3" t="s">
        <v>507</v>
      </c>
      <c r="B2208" s="4" t="s">
        <v>113</v>
      </c>
      <c r="C2208" s="9" t="s">
        <v>114</v>
      </c>
      <c r="D2208" s="4" t="s">
        <v>458</v>
      </c>
      <c r="E2208" s="4" t="s">
        <v>39</v>
      </c>
      <c r="F2208" s="34" t="s">
        <v>254</v>
      </c>
      <c r="G2208" s="35">
        <v>0</v>
      </c>
      <c r="H2208" s="3" t="s">
        <v>463</v>
      </c>
      <c r="I2208" s="36" t="s">
        <v>1</v>
      </c>
      <c r="J2208" s="36" t="s">
        <v>464</v>
      </c>
      <c r="K2208" s="36" t="str">
        <f t="shared" ca="1" si="34"/>
        <v>4CA131A5-9A4B-4457-A8EC-4C46F6A1D265</v>
      </c>
      <c r="L2208" s="37"/>
      <c r="M2208" s="37" t="s">
        <v>115</v>
      </c>
    </row>
    <row r="2209" spans="1:13" ht="15" customHeight="1" x14ac:dyDescent="0.3">
      <c r="A2209" s="3" t="s">
        <v>507</v>
      </c>
      <c r="B2209" s="4" t="s">
        <v>113</v>
      </c>
      <c r="C2209" s="9" t="s">
        <v>114</v>
      </c>
      <c r="D2209" s="4" t="s">
        <v>458</v>
      </c>
      <c r="E2209" s="4" t="s">
        <v>39</v>
      </c>
      <c r="F2209" s="34" t="s">
        <v>256</v>
      </c>
      <c r="G2209" s="35">
        <v>0</v>
      </c>
      <c r="H2209" s="3" t="s">
        <v>463</v>
      </c>
      <c r="I2209" s="36" t="s">
        <v>1</v>
      </c>
      <c r="J2209" s="36" t="s">
        <v>464</v>
      </c>
      <c r="K2209" s="36" t="str">
        <f t="shared" ca="1" si="34"/>
        <v>7824A5DE-BC2B-01BE-D8B3-3179F67531D8</v>
      </c>
      <c r="L2209" s="37"/>
      <c r="M2209" s="37" t="s">
        <v>115</v>
      </c>
    </row>
    <row r="2210" spans="1:13" ht="15" customHeight="1" x14ac:dyDescent="0.3">
      <c r="A2210" s="3" t="s">
        <v>507</v>
      </c>
      <c r="B2210" s="4" t="s">
        <v>113</v>
      </c>
      <c r="C2210" s="9" t="s">
        <v>114</v>
      </c>
      <c r="D2210" s="4" t="s">
        <v>458</v>
      </c>
      <c r="E2210" s="4" t="s">
        <v>39</v>
      </c>
      <c r="F2210" s="34" t="s">
        <v>258</v>
      </c>
      <c r="G2210" s="35">
        <v>0</v>
      </c>
      <c r="H2210" s="3" t="s">
        <v>463</v>
      </c>
      <c r="I2210" s="36" t="s">
        <v>1</v>
      </c>
      <c r="J2210" s="36" t="s">
        <v>464</v>
      </c>
      <c r="K2210" s="36" t="str">
        <f t="shared" ca="1" si="34"/>
        <v>6D48A642-8768-C1DD-2E3D-5A066CA9B65B</v>
      </c>
      <c r="L2210" s="37"/>
      <c r="M2210" s="37" t="s">
        <v>115</v>
      </c>
    </row>
    <row r="2211" spans="1:13" ht="15" customHeight="1" x14ac:dyDescent="0.3">
      <c r="A2211" s="3" t="s">
        <v>507</v>
      </c>
      <c r="B2211" s="4" t="s">
        <v>113</v>
      </c>
      <c r="C2211" s="9" t="s">
        <v>114</v>
      </c>
      <c r="D2211" s="4" t="s">
        <v>458</v>
      </c>
      <c r="E2211" s="4" t="s">
        <v>39</v>
      </c>
      <c r="F2211" s="34" t="s">
        <v>260</v>
      </c>
      <c r="G2211" s="35">
        <v>0</v>
      </c>
      <c r="H2211" s="3" t="s">
        <v>463</v>
      </c>
      <c r="I2211" s="36" t="s">
        <v>1</v>
      </c>
      <c r="J2211" s="36" t="s">
        <v>464</v>
      </c>
      <c r="K2211" s="36" t="str">
        <f t="shared" ca="1" si="34"/>
        <v>3EC353EF-7E25-F07B-7102-86E7F4E10089</v>
      </c>
      <c r="L2211" s="37"/>
      <c r="M2211" s="37" t="s">
        <v>115</v>
      </c>
    </row>
    <row r="2212" spans="1:13" ht="15" customHeight="1" x14ac:dyDescent="0.3">
      <c r="A2212" s="3" t="s">
        <v>507</v>
      </c>
      <c r="B2212" s="4" t="s">
        <v>113</v>
      </c>
      <c r="C2212" s="9" t="s">
        <v>114</v>
      </c>
      <c r="D2212" s="4" t="s">
        <v>458</v>
      </c>
      <c r="E2212" s="4" t="s">
        <v>39</v>
      </c>
      <c r="F2212" s="34" t="s">
        <v>262</v>
      </c>
      <c r="G2212" s="35">
        <v>0</v>
      </c>
      <c r="H2212" s="3" t="s">
        <v>463</v>
      </c>
      <c r="I2212" s="36" t="s">
        <v>1</v>
      </c>
      <c r="J2212" s="36" t="s">
        <v>464</v>
      </c>
      <c r="K2212" s="36" t="str">
        <f t="shared" ca="1" si="34"/>
        <v>451C5424-310B-8B22-32BF-3A83E90E13B3</v>
      </c>
      <c r="L2212" s="37"/>
      <c r="M2212" s="37" t="s">
        <v>115</v>
      </c>
    </row>
    <row r="2213" spans="1:13" ht="15" customHeight="1" x14ac:dyDescent="0.3">
      <c r="A2213" s="3" t="s">
        <v>507</v>
      </c>
      <c r="B2213" s="4" t="s">
        <v>113</v>
      </c>
      <c r="C2213" s="9" t="s">
        <v>114</v>
      </c>
      <c r="D2213" s="4" t="s">
        <v>458</v>
      </c>
      <c r="E2213" s="4" t="s">
        <v>39</v>
      </c>
      <c r="F2213" s="34" t="s">
        <v>264</v>
      </c>
      <c r="G2213" s="35">
        <v>0</v>
      </c>
      <c r="H2213" s="3" t="s">
        <v>463</v>
      </c>
      <c r="I2213" s="36" t="s">
        <v>1</v>
      </c>
      <c r="J2213" s="36" t="s">
        <v>464</v>
      </c>
      <c r="K2213" s="36" t="str">
        <f t="shared" ca="1" si="34"/>
        <v>37274F8B-C4DF-B606-A237-B797FD184533</v>
      </c>
      <c r="L2213" s="37"/>
      <c r="M2213" s="37" t="s">
        <v>115</v>
      </c>
    </row>
    <row r="2214" spans="1:13" ht="15" customHeight="1" x14ac:dyDescent="0.3">
      <c r="A2214" s="3" t="s">
        <v>507</v>
      </c>
      <c r="B2214" s="4" t="s">
        <v>113</v>
      </c>
      <c r="C2214" s="9" t="s">
        <v>114</v>
      </c>
      <c r="D2214" s="4" t="s">
        <v>458</v>
      </c>
      <c r="E2214" s="4" t="s">
        <v>39</v>
      </c>
      <c r="F2214" s="34" t="s">
        <v>266</v>
      </c>
      <c r="G2214" s="35">
        <v>0</v>
      </c>
      <c r="H2214" s="3" t="s">
        <v>463</v>
      </c>
      <c r="I2214" s="36" t="s">
        <v>1</v>
      </c>
      <c r="J2214" s="36" t="s">
        <v>464</v>
      </c>
      <c r="K2214" s="36" t="str">
        <f t="shared" ca="1" si="34"/>
        <v>35F09F5C-5CFE-3CC6-3FC2-8FA66C33386F</v>
      </c>
      <c r="L2214" s="37"/>
      <c r="M2214" s="37" t="s">
        <v>115</v>
      </c>
    </row>
    <row r="2215" spans="1:13" ht="15" customHeight="1" x14ac:dyDescent="0.3">
      <c r="A2215" s="3" t="s">
        <v>507</v>
      </c>
      <c r="B2215" s="4" t="s">
        <v>113</v>
      </c>
      <c r="C2215" s="9" t="s">
        <v>114</v>
      </c>
      <c r="D2215" s="4" t="s">
        <v>458</v>
      </c>
      <c r="E2215" s="4" t="s">
        <v>39</v>
      </c>
      <c r="F2215" s="34" t="s">
        <v>268</v>
      </c>
      <c r="G2215" s="35">
        <v>0</v>
      </c>
      <c r="H2215" s="3" t="s">
        <v>463</v>
      </c>
      <c r="I2215" s="36" t="s">
        <v>1</v>
      </c>
      <c r="J2215" s="36" t="s">
        <v>464</v>
      </c>
      <c r="K2215" s="36" t="str">
        <f t="shared" ca="1" si="34"/>
        <v>84F46C05-3FC1-4C76-5F07-51FFBD7BD117</v>
      </c>
      <c r="L2215" s="37"/>
      <c r="M2215" s="37" t="s">
        <v>115</v>
      </c>
    </row>
    <row r="2216" spans="1:13" ht="15" customHeight="1" x14ac:dyDescent="0.3">
      <c r="A2216" s="3" t="s">
        <v>507</v>
      </c>
      <c r="B2216" s="4" t="s">
        <v>113</v>
      </c>
      <c r="C2216" s="9" t="s">
        <v>114</v>
      </c>
      <c r="D2216" s="4" t="s">
        <v>458</v>
      </c>
      <c r="E2216" s="4" t="s">
        <v>39</v>
      </c>
      <c r="F2216" s="34" t="s">
        <v>270</v>
      </c>
      <c r="G2216" s="35">
        <v>0</v>
      </c>
      <c r="H2216" s="3" t="s">
        <v>463</v>
      </c>
      <c r="I2216" s="36" t="s">
        <v>1</v>
      </c>
      <c r="J2216" s="36" t="s">
        <v>464</v>
      </c>
      <c r="K2216" s="36" t="str">
        <f t="shared" ca="1" si="34"/>
        <v>EBBC55BD-9AA9-341F-7212-B24F66C2BF31</v>
      </c>
      <c r="L2216" s="37"/>
      <c r="M2216" s="37" t="s">
        <v>115</v>
      </c>
    </row>
    <row r="2217" spans="1:13" ht="15" customHeight="1" x14ac:dyDescent="0.3">
      <c r="A2217" s="3" t="s">
        <v>507</v>
      </c>
      <c r="B2217" s="4" t="s">
        <v>113</v>
      </c>
      <c r="C2217" s="9" t="s">
        <v>114</v>
      </c>
      <c r="D2217" s="4" t="s">
        <v>458</v>
      </c>
      <c r="E2217" s="4" t="s">
        <v>39</v>
      </c>
      <c r="F2217" s="34" t="s">
        <v>272</v>
      </c>
      <c r="G2217" s="35">
        <v>0</v>
      </c>
      <c r="H2217" s="3" t="s">
        <v>463</v>
      </c>
      <c r="I2217" s="36" t="s">
        <v>1</v>
      </c>
      <c r="J2217" s="36" t="s">
        <v>464</v>
      </c>
      <c r="K2217" s="36" t="str">
        <f t="shared" ca="1" si="34"/>
        <v>FB7B4544-577A-60B2-271F-592F41150355</v>
      </c>
      <c r="L2217" s="37"/>
      <c r="M2217" s="37" t="s">
        <v>115</v>
      </c>
    </row>
    <row r="2218" spans="1:13" ht="15" customHeight="1" x14ac:dyDescent="0.3">
      <c r="A2218" s="3" t="s">
        <v>507</v>
      </c>
      <c r="B2218" s="4" t="s">
        <v>113</v>
      </c>
      <c r="C2218" s="9" t="s">
        <v>114</v>
      </c>
      <c r="D2218" s="4" t="s">
        <v>458</v>
      </c>
      <c r="E2218" s="4" t="s">
        <v>39</v>
      </c>
      <c r="F2218" s="34" t="s">
        <v>274</v>
      </c>
      <c r="G2218" s="35">
        <v>0</v>
      </c>
      <c r="H2218" s="3" t="s">
        <v>463</v>
      </c>
      <c r="I2218" s="36" t="s">
        <v>1</v>
      </c>
      <c r="J2218" s="36" t="s">
        <v>464</v>
      </c>
      <c r="K2218" s="36" t="str">
        <f t="shared" ca="1" si="34"/>
        <v>CF66CEB9-F78A-0C5E-157A-8DE50E6A5BF8</v>
      </c>
      <c r="L2218" s="37"/>
      <c r="M2218" s="37" t="s">
        <v>115</v>
      </c>
    </row>
    <row r="2219" spans="1:13" ht="15" customHeight="1" x14ac:dyDescent="0.3">
      <c r="A2219" s="3" t="s">
        <v>507</v>
      </c>
      <c r="B2219" s="4" t="s">
        <v>113</v>
      </c>
      <c r="C2219" s="9" t="s">
        <v>114</v>
      </c>
      <c r="D2219" s="4" t="s">
        <v>458</v>
      </c>
      <c r="E2219" s="4" t="s">
        <v>39</v>
      </c>
      <c r="F2219" s="34" t="s">
        <v>276</v>
      </c>
      <c r="G2219" s="35">
        <v>0</v>
      </c>
      <c r="H2219" s="3" t="s">
        <v>463</v>
      </c>
      <c r="I2219" s="36" t="s">
        <v>1</v>
      </c>
      <c r="J2219" s="36" t="s">
        <v>464</v>
      </c>
      <c r="K2219" s="36" t="str">
        <f t="shared" ca="1" si="34"/>
        <v>E480E859-A6BA-DB3A-3C29-7FA2DB5E932C</v>
      </c>
      <c r="L2219" s="37"/>
      <c r="M2219" s="37" t="s">
        <v>115</v>
      </c>
    </row>
    <row r="2220" spans="1:13" ht="15" customHeight="1" x14ac:dyDescent="0.3">
      <c r="A2220" s="3" t="s">
        <v>507</v>
      </c>
      <c r="B2220" s="4" t="s">
        <v>113</v>
      </c>
      <c r="C2220" s="9" t="s">
        <v>114</v>
      </c>
      <c r="D2220" s="4" t="s">
        <v>458</v>
      </c>
      <c r="E2220" s="4" t="s">
        <v>39</v>
      </c>
      <c r="F2220" s="34" t="s">
        <v>278</v>
      </c>
      <c r="G2220" s="35">
        <v>0</v>
      </c>
      <c r="H2220" s="3" t="s">
        <v>463</v>
      </c>
      <c r="I2220" s="36" t="s">
        <v>1</v>
      </c>
      <c r="J2220" s="36" t="s">
        <v>464</v>
      </c>
      <c r="K2220" s="36" t="str">
        <f t="shared" ca="1" si="34"/>
        <v>C553C88D-B35E-8918-76A4-BB4F052E5855</v>
      </c>
      <c r="L2220" s="37"/>
      <c r="M2220" s="37" t="s">
        <v>115</v>
      </c>
    </row>
    <row r="2221" spans="1:13" ht="15" customHeight="1" x14ac:dyDescent="0.3">
      <c r="A2221" s="3" t="s">
        <v>507</v>
      </c>
      <c r="B2221" s="4" t="s">
        <v>113</v>
      </c>
      <c r="C2221" s="9" t="s">
        <v>114</v>
      </c>
      <c r="D2221" s="4" t="s">
        <v>458</v>
      </c>
      <c r="E2221" s="4" t="s">
        <v>39</v>
      </c>
      <c r="F2221" s="34" t="s">
        <v>280</v>
      </c>
      <c r="G2221" s="35">
        <v>0</v>
      </c>
      <c r="H2221" s="3" t="s">
        <v>463</v>
      </c>
      <c r="I2221" s="36" t="s">
        <v>1</v>
      </c>
      <c r="J2221" s="36" t="s">
        <v>464</v>
      </c>
      <c r="K2221" s="36" t="str">
        <f t="shared" ca="1" si="34"/>
        <v>844763FC-4861-7012-B2E6-F2733160AADD</v>
      </c>
      <c r="L2221" s="37"/>
      <c r="M2221" s="37" t="s">
        <v>115</v>
      </c>
    </row>
    <row r="2222" spans="1:13" ht="15" customHeight="1" x14ac:dyDescent="0.3">
      <c r="A2222" s="3" t="s">
        <v>507</v>
      </c>
      <c r="B2222" s="4" t="s">
        <v>113</v>
      </c>
      <c r="C2222" s="9" t="s">
        <v>114</v>
      </c>
      <c r="D2222" s="4" t="s">
        <v>458</v>
      </c>
      <c r="E2222" s="4" t="s">
        <v>39</v>
      </c>
      <c r="F2222" s="34" t="s">
        <v>282</v>
      </c>
      <c r="G2222" s="35">
        <v>0</v>
      </c>
      <c r="H2222" s="3" t="s">
        <v>463</v>
      </c>
      <c r="I2222" s="36" t="s">
        <v>1</v>
      </c>
      <c r="J2222" s="36" t="s">
        <v>464</v>
      </c>
      <c r="K2222" s="36" t="str">
        <f t="shared" ca="1" si="34"/>
        <v>5ED43175-12C3-3F5A-B111-4D9CADDCFDC4</v>
      </c>
      <c r="L2222" s="37"/>
      <c r="M2222" s="37" t="s">
        <v>115</v>
      </c>
    </row>
    <row r="2223" spans="1:13" ht="15" customHeight="1" x14ac:dyDescent="0.3">
      <c r="A2223" s="3" t="s">
        <v>507</v>
      </c>
      <c r="B2223" s="4" t="s">
        <v>113</v>
      </c>
      <c r="C2223" s="9" t="s">
        <v>114</v>
      </c>
      <c r="D2223" s="4" t="s">
        <v>458</v>
      </c>
      <c r="E2223" s="4" t="s">
        <v>39</v>
      </c>
      <c r="F2223" s="34" t="s">
        <v>284</v>
      </c>
      <c r="G2223" s="35">
        <v>0</v>
      </c>
      <c r="H2223" s="3" t="s">
        <v>463</v>
      </c>
      <c r="I2223" s="36" t="s">
        <v>1</v>
      </c>
      <c r="J2223" s="36" t="s">
        <v>464</v>
      </c>
      <c r="K2223" s="36" t="str">
        <f t="shared" ca="1" si="34"/>
        <v>BFBBA162-54FA-DE46-87A4-76C205ECD026</v>
      </c>
      <c r="L2223" s="37"/>
      <c r="M2223" s="37" t="s">
        <v>115</v>
      </c>
    </row>
    <row r="2224" spans="1:13" ht="15" customHeight="1" x14ac:dyDescent="0.3">
      <c r="A2224" s="3" t="s">
        <v>507</v>
      </c>
      <c r="B2224" s="4" t="s">
        <v>113</v>
      </c>
      <c r="C2224" s="9" t="s">
        <v>114</v>
      </c>
      <c r="D2224" s="4" t="s">
        <v>458</v>
      </c>
      <c r="E2224" s="4" t="s">
        <v>39</v>
      </c>
      <c r="F2224" s="34" t="s">
        <v>286</v>
      </c>
      <c r="G2224" s="35">
        <v>0</v>
      </c>
      <c r="H2224" s="3" t="s">
        <v>463</v>
      </c>
      <c r="I2224" s="36" t="s">
        <v>1</v>
      </c>
      <c r="J2224" s="36" t="s">
        <v>464</v>
      </c>
      <c r="K2224" s="36" t="str">
        <f t="shared" ca="1" si="34"/>
        <v>587F622D-4FA4-0526-9805-4B7416C0DAB7</v>
      </c>
      <c r="L2224" s="37"/>
      <c r="M2224" s="37" t="s">
        <v>115</v>
      </c>
    </row>
    <row r="2225" spans="1:13" ht="15" customHeight="1" x14ac:dyDescent="0.3">
      <c r="A2225" s="3" t="s">
        <v>507</v>
      </c>
      <c r="B2225" s="4" t="s">
        <v>113</v>
      </c>
      <c r="C2225" s="9" t="s">
        <v>114</v>
      </c>
      <c r="D2225" s="4" t="s">
        <v>458</v>
      </c>
      <c r="E2225" s="4" t="s">
        <v>39</v>
      </c>
      <c r="F2225" s="34" t="s">
        <v>288</v>
      </c>
      <c r="G2225" s="35">
        <v>0</v>
      </c>
      <c r="H2225" s="3" t="s">
        <v>463</v>
      </c>
      <c r="I2225" s="36" t="s">
        <v>1</v>
      </c>
      <c r="J2225" s="36" t="s">
        <v>464</v>
      </c>
      <c r="K2225" s="36" t="str">
        <f t="shared" ca="1" si="34"/>
        <v>2ADABBAE-3321-7AB0-8BC6-C6015D7DEA8E</v>
      </c>
      <c r="L2225" s="37"/>
      <c r="M2225" s="37" t="s">
        <v>115</v>
      </c>
    </row>
    <row r="2226" spans="1:13" ht="15" customHeight="1" x14ac:dyDescent="0.3">
      <c r="A2226" s="3" t="s">
        <v>507</v>
      </c>
      <c r="B2226" s="4" t="s">
        <v>113</v>
      </c>
      <c r="C2226" s="9" t="s">
        <v>114</v>
      </c>
      <c r="D2226" s="4" t="s">
        <v>458</v>
      </c>
      <c r="E2226" s="4" t="s">
        <v>39</v>
      </c>
      <c r="F2226" s="34" t="s">
        <v>290</v>
      </c>
      <c r="G2226" s="35">
        <v>0</v>
      </c>
      <c r="H2226" s="3" t="s">
        <v>463</v>
      </c>
      <c r="I2226" s="36" t="s">
        <v>1</v>
      </c>
      <c r="J2226" s="36" t="s">
        <v>464</v>
      </c>
      <c r="K2226" s="36" t="str">
        <f t="shared" ca="1" si="34"/>
        <v>7B1AD4AC-542F-45E7-C4F1-3075FFCEB2A0</v>
      </c>
      <c r="L2226" s="37"/>
      <c r="M2226" s="37" t="s">
        <v>115</v>
      </c>
    </row>
    <row r="2227" spans="1:13" ht="15" customHeight="1" x14ac:dyDescent="0.3">
      <c r="A2227" s="3" t="s">
        <v>507</v>
      </c>
      <c r="B2227" s="4" t="s">
        <v>113</v>
      </c>
      <c r="C2227" s="9" t="s">
        <v>114</v>
      </c>
      <c r="D2227" s="4" t="s">
        <v>458</v>
      </c>
      <c r="E2227" s="4" t="s">
        <v>39</v>
      </c>
      <c r="F2227" s="34" t="s">
        <v>292</v>
      </c>
      <c r="G2227" s="35">
        <v>0</v>
      </c>
      <c r="H2227" s="3" t="s">
        <v>463</v>
      </c>
      <c r="I2227" s="36" t="s">
        <v>1</v>
      </c>
      <c r="J2227" s="36" t="s">
        <v>464</v>
      </c>
      <c r="K2227" s="36" t="str">
        <f t="shared" ca="1" si="34"/>
        <v>0A94A762-2E99-B6FC-63FD-AB4FD7819127</v>
      </c>
      <c r="L2227" s="37"/>
      <c r="M2227" s="37" t="s">
        <v>115</v>
      </c>
    </row>
    <row r="2228" spans="1:13" ht="15" customHeight="1" x14ac:dyDescent="0.3">
      <c r="A2228" s="3" t="s">
        <v>507</v>
      </c>
      <c r="B2228" s="4" t="s">
        <v>113</v>
      </c>
      <c r="C2228" s="9" t="s">
        <v>114</v>
      </c>
      <c r="D2228" s="4" t="s">
        <v>458</v>
      </c>
      <c r="E2228" s="4" t="s">
        <v>39</v>
      </c>
      <c r="F2228" s="34" t="s">
        <v>294</v>
      </c>
      <c r="G2228" s="35">
        <v>0</v>
      </c>
      <c r="H2228" s="3" t="s">
        <v>463</v>
      </c>
      <c r="I2228" s="36" t="s">
        <v>1</v>
      </c>
      <c r="J2228" s="36" t="s">
        <v>464</v>
      </c>
      <c r="K2228" s="36" t="str">
        <f t="shared" ca="1" si="34"/>
        <v>C6B492FF-FA02-8466-029E-271E72174121</v>
      </c>
      <c r="L2228" s="37"/>
      <c r="M2228" s="37" t="s">
        <v>115</v>
      </c>
    </row>
    <row r="2229" spans="1:13" ht="15" customHeight="1" x14ac:dyDescent="0.3">
      <c r="A2229" s="3" t="s">
        <v>507</v>
      </c>
      <c r="B2229" s="4" t="s">
        <v>113</v>
      </c>
      <c r="C2229" s="9" t="s">
        <v>114</v>
      </c>
      <c r="D2229" s="4" t="s">
        <v>458</v>
      </c>
      <c r="E2229" s="4" t="s">
        <v>39</v>
      </c>
      <c r="F2229" s="34" t="s">
        <v>296</v>
      </c>
      <c r="G2229" s="35">
        <v>0</v>
      </c>
      <c r="H2229" s="3" t="s">
        <v>463</v>
      </c>
      <c r="I2229" s="36" t="s">
        <v>1</v>
      </c>
      <c r="J2229" s="36" t="s">
        <v>464</v>
      </c>
      <c r="K2229" s="36" t="str">
        <f t="shared" ca="1" si="34"/>
        <v>4448106C-81A7-EF9B-E84B-AD14C9CCB56B</v>
      </c>
      <c r="L2229" s="37"/>
      <c r="M2229" s="37" t="s">
        <v>115</v>
      </c>
    </row>
    <row r="2230" spans="1:13" ht="15" customHeight="1" x14ac:dyDescent="0.3">
      <c r="A2230" s="3" t="s">
        <v>507</v>
      </c>
      <c r="B2230" s="4" t="s">
        <v>113</v>
      </c>
      <c r="C2230" s="9" t="s">
        <v>114</v>
      </c>
      <c r="D2230" s="4" t="s">
        <v>458</v>
      </c>
      <c r="E2230" s="4" t="s">
        <v>39</v>
      </c>
      <c r="F2230" s="34" t="s">
        <v>298</v>
      </c>
      <c r="G2230" s="35">
        <v>0</v>
      </c>
      <c r="H2230" s="3" t="s">
        <v>463</v>
      </c>
      <c r="I2230" s="36" t="s">
        <v>1</v>
      </c>
      <c r="J2230" s="36" t="s">
        <v>464</v>
      </c>
      <c r="K2230" s="36" t="str">
        <f t="shared" ca="1" si="34"/>
        <v>E40CD499-029C-F8C6-777B-54838C790A83</v>
      </c>
      <c r="L2230" s="37"/>
      <c r="M2230" s="37" t="s">
        <v>115</v>
      </c>
    </row>
    <row r="2231" spans="1:13" ht="15" customHeight="1" x14ac:dyDescent="0.3">
      <c r="A2231" s="3" t="s">
        <v>507</v>
      </c>
      <c r="B2231" s="4" t="s">
        <v>113</v>
      </c>
      <c r="C2231" s="9" t="s">
        <v>114</v>
      </c>
      <c r="D2231" s="4" t="s">
        <v>458</v>
      </c>
      <c r="E2231" s="4" t="s">
        <v>39</v>
      </c>
      <c r="F2231" s="34" t="s">
        <v>300</v>
      </c>
      <c r="G2231" s="35">
        <v>0</v>
      </c>
      <c r="H2231" s="3" t="s">
        <v>463</v>
      </c>
      <c r="I2231" s="36" t="s">
        <v>1</v>
      </c>
      <c r="J2231" s="36" t="s">
        <v>464</v>
      </c>
      <c r="K2231" s="36" t="str">
        <f t="shared" ca="1" si="34"/>
        <v>F68941E3-F0AE-042F-69DE-79CEAB4E5A15</v>
      </c>
      <c r="L2231" s="37"/>
      <c r="M2231" s="37" t="s">
        <v>115</v>
      </c>
    </row>
    <row r="2232" spans="1:13" ht="15" customHeight="1" x14ac:dyDescent="0.3">
      <c r="A2232" s="3" t="s">
        <v>507</v>
      </c>
      <c r="B2232" s="4" t="s">
        <v>113</v>
      </c>
      <c r="C2232" s="9" t="s">
        <v>114</v>
      </c>
      <c r="D2232" s="4" t="s">
        <v>458</v>
      </c>
      <c r="E2232" s="4" t="s">
        <v>39</v>
      </c>
      <c r="F2232" s="34" t="s">
        <v>302</v>
      </c>
      <c r="G2232" s="35">
        <v>0</v>
      </c>
      <c r="H2232" s="3" t="s">
        <v>463</v>
      </c>
      <c r="I2232" s="36" t="s">
        <v>1</v>
      </c>
      <c r="J2232" s="36" t="s">
        <v>464</v>
      </c>
      <c r="K2232" s="36" t="str">
        <f t="shared" ca="1" si="34"/>
        <v>DEDBB5AE-7F07-B75B-0D8E-65490373EE6B</v>
      </c>
      <c r="L2232" s="37"/>
      <c r="M2232" s="37" t="s">
        <v>115</v>
      </c>
    </row>
    <row r="2233" spans="1:13" ht="15" customHeight="1" x14ac:dyDescent="0.3">
      <c r="A2233" s="3" t="s">
        <v>507</v>
      </c>
      <c r="B2233" s="4" t="s">
        <v>113</v>
      </c>
      <c r="C2233" s="9" t="s">
        <v>114</v>
      </c>
      <c r="D2233" s="4" t="s">
        <v>458</v>
      </c>
      <c r="E2233" s="4" t="s">
        <v>39</v>
      </c>
      <c r="F2233" s="34" t="s">
        <v>304</v>
      </c>
      <c r="G2233" s="35">
        <v>0</v>
      </c>
      <c r="H2233" s="3" t="s">
        <v>463</v>
      </c>
      <c r="I2233" s="36" t="s">
        <v>1</v>
      </c>
      <c r="J2233" s="36" t="s">
        <v>464</v>
      </c>
      <c r="K2233" s="36" t="str">
        <f t="shared" ca="1" si="34"/>
        <v>F06959A9-F6F0-2DE9-EA9D-7B0A9F4F11EC</v>
      </c>
      <c r="L2233" s="37"/>
      <c r="M2233" s="37" t="s">
        <v>115</v>
      </c>
    </row>
    <row r="2234" spans="1:13" ht="15" customHeight="1" x14ac:dyDescent="0.3">
      <c r="A2234" s="3" t="s">
        <v>507</v>
      </c>
      <c r="B2234" s="4" t="s">
        <v>113</v>
      </c>
      <c r="C2234" s="9" t="s">
        <v>114</v>
      </c>
      <c r="D2234" s="4" t="s">
        <v>458</v>
      </c>
      <c r="E2234" s="4" t="s">
        <v>39</v>
      </c>
      <c r="F2234" s="34" t="s">
        <v>306</v>
      </c>
      <c r="G2234" s="35">
        <v>0</v>
      </c>
      <c r="H2234" s="3" t="s">
        <v>463</v>
      </c>
      <c r="I2234" s="36" t="s">
        <v>1</v>
      </c>
      <c r="J2234" s="36" t="s">
        <v>464</v>
      </c>
      <c r="K2234" s="36" t="str">
        <f t="shared" ca="1" si="34"/>
        <v>52BCC47B-4CB1-DBD2-E972-3322EC68929D</v>
      </c>
      <c r="L2234" s="37"/>
      <c r="M2234" s="37" t="s">
        <v>115</v>
      </c>
    </row>
    <row r="2235" spans="1:13" ht="15" customHeight="1" x14ac:dyDescent="0.3">
      <c r="A2235" s="3" t="s">
        <v>507</v>
      </c>
      <c r="B2235" s="4" t="s">
        <v>113</v>
      </c>
      <c r="C2235" s="9" t="s">
        <v>114</v>
      </c>
      <c r="D2235" s="4" t="s">
        <v>458</v>
      </c>
      <c r="E2235" s="4" t="s">
        <v>39</v>
      </c>
      <c r="F2235" s="34" t="s">
        <v>308</v>
      </c>
      <c r="G2235" s="35">
        <v>0</v>
      </c>
      <c r="H2235" s="3" t="s">
        <v>463</v>
      </c>
      <c r="I2235" s="36" t="s">
        <v>1</v>
      </c>
      <c r="J2235" s="36" t="s">
        <v>464</v>
      </c>
      <c r="K2235" s="36" t="str">
        <f t="shared" ca="1" si="34"/>
        <v>892CD99C-EC67-2823-96A3-B5E0152DF05A</v>
      </c>
      <c r="L2235" s="37"/>
      <c r="M2235" s="37" t="s">
        <v>115</v>
      </c>
    </row>
    <row r="2236" spans="1:13" ht="15" customHeight="1" x14ac:dyDescent="0.3">
      <c r="A2236" s="3" t="s">
        <v>507</v>
      </c>
      <c r="B2236" s="4" t="s">
        <v>113</v>
      </c>
      <c r="C2236" s="9" t="s">
        <v>114</v>
      </c>
      <c r="D2236" s="4" t="s">
        <v>458</v>
      </c>
      <c r="E2236" s="4" t="s">
        <v>39</v>
      </c>
      <c r="F2236" s="34" t="s">
        <v>310</v>
      </c>
      <c r="G2236" s="35">
        <v>0</v>
      </c>
      <c r="H2236" s="3" t="s">
        <v>463</v>
      </c>
      <c r="I2236" s="36" t="s">
        <v>1</v>
      </c>
      <c r="J2236" s="36" t="s">
        <v>464</v>
      </c>
      <c r="K2236" s="36" t="str">
        <f t="shared" ca="1" si="34"/>
        <v>23375D79-85E5-A95D-A047-835044FDB05C</v>
      </c>
      <c r="L2236" s="37"/>
      <c r="M2236" s="37" t="s">
        <v>115</v>
      </c>
    </row>
    <row r="2237" spans="1:13" ht="15" customHeight="1" x14ac:dyDescent="0.3">
      <c r="A2237" s="3" t="s">
        <v>507</v>
      </c>
      <c r="B2237" s="4" t="s">
        <v>113</v>
      </c>
      <c r="C2237" s="9" t="s">
        <v>114</v>
      </c>
      <c r="D2237" s="4" t="s">
        <v>458</v>
      </c>
      <c r="E2237" s="4" t="s">
        <v>39</v>
      </c>
      <c r="F2237" s="34" t="s">
        <v>312</v>
      </c>
      <c r="G2237" s="35">
        <v>0</v>
      </c>
      <c r="H2237" s="3" t="s">
        <v>463</v>
      </c>
      <c r="I2237" s="36" t="s">
        <v>1</v>
      </c>
      <c r="J2237" s="36" t="s">
        <v>464</v>
      </c>
      <c r="K2237" s="36" t="str">
        <f t="shared" ca="1" si="34"/>
        <v>8F5AF3F3-AD5E-DBAE-04C8-EEEEF3E73B45</v>
      </c>
      <c r="L2237" s="37"/>
      <c r="M2237" s="37" t="s">
        <v>115</v>
      </c>
    </row>
    <row r="2238" spans="1:13" ht="15" customHeight="1" x14ac:dyDescent="0.3">
      <c r="A2238" s="3" t="s">
        <v>507</v>
      </c>
      <c r="B2238" s="4" t="s">
        <v>113</v>
      </c>
      <c r="C2238" s="9" t="s">
        <v>114</v>
      </c>
      <c r="D2238" s="4" t="s">
        <v>458</v>
      </c>
      <c r="E2238" s="4" t="s">
        <v>39</v>
      </c>
      <c r="F2238" s="34" t="s">
        <v>314</v>
      </c>
      <c r="G2238" s="35">
        <v>0</v>
      </c>
      <c r="H2238" s="3" t="s">
        <v>463</v>
      </c>
      <c r="I2238" s="36" t="s">
        <v>1</v>
      </c>
      <c r="J2238" s="36" t="s">
        <v>464</v>
      </c>
      <c r="K2238" s="36" t="str">
        <f t="shared" ca="1" si="34"/>
        <v>2731FCF1-1948-BBDC-0B5D-F7952DFD6FE4</v>
      </c>
      <c r="L2238" s="37"/>
      <c r="M2238" s="37" t="s">
        <v>115</v>
      </c>
    </row>
    <row r="2239" spans="1:13" ht="15" customHeight="1" x14ac:dyDescent="0.3">
      <c r="A2239" s="3" t="s">
        <v>507</v>
      </c>
      <c r="B2239" s="4" t="s">
        <v>113</v>
      </c>
      <c r="C2239" s="9" t="s">
        <v>114</v>
      </c>
      <c r="D2239" s="4" t="s">
        <v>458</v>
      </c>
      <c r="E2239" s="4" t="s">
        <v>39</v>
      </c>
      <c r="F2239" s="34" t="s">
        <v>316</v>
      </c>
      <c r="G2239" s="35">
        <v>0</v>
      </c>
      <c r="H2239" s="3" t="s">
        <v>463</v>
      </c>
      <c r="I2239" s="36" t="s">
        <v>1</v>
      </c>
      <c r="J2239" s="36" t="s">
        <v>464</v>
      </c>
      <c r="K2239" s="36" t="str">
        <f t="shared" ca="1" si="34"/>
        <v>26CF2AE2-0DB2-C3B7-69DE-A577EBEEC1FA</v>
      </c>
      <c r="L2239" s="37"/>
      <c r="M2239" s="37" t="s">
        <v>115</v>
      </c>
    </row>
    <row r="2240" spans="1:13" ht="15" customHeight="1" x14ac:dyDescent="0.3">
      <c r="A2240" s="3" t="s">
        <v>507</v>
      </c>
      <c r="B2240" s="4" t="s">
        <v>113</v>
      </c>
      <c r="C2240" s="9" t="s">
        <v>114</v>
      </c>
      <c r="D2240" s="4" t="s">
        <v>458</v>
      </c>
      <c r="E2240" s="4" t="s">
        <v>39</v>
      </c>
      <c r="F2240" s="34" t="s">
        <v>318</v>
      </c>
      <c r="G2240" s="35">
        <v>0</v>
      </c>
      <c r="H2240" s="3" t="s">
        <v>463</v>
      </c>
      <c r="I2240" s="36" t="s">
        <v>1</v>
      </c>
      <c r="J2240" s="36" t="s">
        <v>464</v>
      </c>
      <c r="K2240" s="36" t="str">
        <f t="shared" ca="1" si="34"/>
        <v>FBDAC1E9-5F5C-8CC5-31F7-1009A3257AD3</v>
      </c>
      <c r="L2240" s="37"/>
      <c r="M2240" s="37" t="s">
        <v>115</v>
      </c>
    </row>
    <row r="2241" spans="1:13" ht="15" customHeight="1" x14ac:dyDescent="0.3">
      <c r="A2241" s="3" t="s">
        <v>507</v>
      </c>
      <c r="B2241" s="4" t="s">
        <v>113</v>
      </c>
      <c r="C2241" s="9" t="s">
        <v>114</v>
      </c>
      <c r="D2241" s="4" t="s">
        <v>458</v>
      </c>
      <c r="E2241" s="4" t="s">
        <v>39</v>
      </c>
      <c r="F2241" s="34" t="s">
        <v>320</v>
      </c>
      <c r="G2241" s="35">
        <v>0</v>
      </c>
      <c r="H2241" s="3" t="s">
        <v>463</v>
      </c>
      <c r="I2241" s="36" t="s">
        <v>1</v>
      </c>
      <c r="J2241" s="36" t="s">
        <v>464</v>
      </c>
      <c r="K2241" s="36" t="str">
        <f t="shared" ca="1" si="34"/>
        <v>ADDEF272-4092-59CE-04EF-372BD7B7F9F4</v>
      </c>
      <c r="L2241" s="37"/>
      <c r="M2241" s="37" t="s">
        <v>115</v>
      </c>
    </row>
    <row r="2242" spans="1:13" ht="15" customHeight="1" x14ac:dyDescent="0.3">
      <c r="A2242" s="3" t="s">
        <v>507</v>
      </c>
      <c r="B2242" s="4" t="s">
        <v>113</v>
      </c>
      <c r="C2242" s="9" t="s">
        <v>114</v>
      </c>
      <c r="D2242" s="4" t="s">
        <v>458</v>
      </c>
      <c r="E2242" s="4" t="s">
        <v>39</v>
      </c>
      <c r="F2242" s="34" t="s">
        <v>322</v>
      </c>
      <c r="G2242" s="35">
        <v>0</v>
      </c>
      <c r="H2242" s="3" t="s">
        <v>463</v>
      </c>
      <c r="I2242" s="36" t="s">
        <v>1</v>
      </c>
      <c r="J2242" s="36" t="s">
        <v>464</v>
      </c>
      <c r="K2242" s="36" t="str">
        <f t="shared" ref="K2242:K2305" ca="1" si="35">_GuidQuasiHexGenerator</f>
        <v>ACFE68CF-00A7-5D26-FCE0-411D4D523BAD</v>
      </c>
      <c r="L2242" s="37"/>
      <c r="M2242" s="37" t="s">
        <v>115</v>
      </c>
    </row>
    <row r="2243" spans="1:13" ht="15" customHeight="1" x14ac:dyDescent="0.3">
      <c r="A2243" s="3" t="s">
        <v>507</v>
      </c>
      <c r="B2243" s="4" t="s">
        <v>113</v>
      </c>
      <c r="C2243" s="9" t="s">
        <v>114</v>
      </c>
      <c r="D2243" s="4" t="s">
        <v>458</v>
      </c>
      <c r="E2243" s="4" t="s">
        <v>39</v>
      </c>
      <c r="F2243" s="34" t="s">
        <v>324</v>
      </c>
      <c r="G2243" s="35">
        <v>0</v>
      </c>
      <c r="H2243" s="3" t="s">
        <v>463</v>
      </c>
      <c r="I2243" s="36" t="s">
        <v>1</v>
      </c>
      <c r="J2243" s="36" t="s">
        <v>464</v>
      </c>
      <c r="K2243" s="36" t="str">
        <f t="shared" ca="1" si="35"/>
        <v>DE6270DF-4833-43C9-BE9A-9ADE77AFE3AB</v>
      </c>
      <c r="L2243" s="37"/>
      <c r="M2243" s="37" t="s">
        <v>115</v>
      </c>
    </row>
    <row r="2244" spans="1:13" ht="15" customHeight="1" x14ac:dyDescent="0.3">
      <c r="A2244" s="3" t="s">
        <v>507</v>
      </c>
      <c r="B2244" s="4" t="s">
        <v>113</v>
      </c>
      <c r="C2244" s="9" t="s">
        <v>114</v>
      </c>
      <c r="D2244" s="4" t="s">
        <v>458</v>
      </c>
      <c r="E2244" s="4" t="s">
        <v>39</v>
      </c>
      <c r="F2244" s="34" t="s">
        <v>326</v>
      </c>
      <c r="G2244" s="35">
        <v>0</v>
      </c>
      <c r="H2244" s="3" t="s">
        <v>463</v>
      </c>
      <c r="I2244" s="36" t="s">
        <v>1</v>
      </c>
      <c r="J2244" s="36" t="s">
        <v>464</v>
      </c>
      <c r="K2244" s="36" t="str">
        <f t="shared" ca="1" si="35"/>
        <v>9CB83AFA-E628-8CD2-063D-A61D703668BF</v>
      </c>
      <c r="L2244" s="37"/>
      <c r="M2244" s="37" t="s">
        <v>115</v>
      </c>
    </row>
    <row r="2245" spans="1:13" ht="15" customHeight="1" x14ac:dyDescent="0.3">
      <c r="A2245" s="3" t="s">
        <v>507</v>
      </c>
      <c r="B2245" s="4" t="s">
        <v>113</v>
      </c>
      <c r="C2245" s="9" t="s">
        <v>114</v>
      </c>
      <c r="D2245" s="4" t="s">
        <v>458</v>
      </c>
      <c r="E2245" s="4" t="s">
        <v>39</v>
      </c>
      <c r="F2245" s="34" t="s">
        <v>328</v>
      </c>
      <c r="G2245" s="35">
        <v>0</v>
      </c>
      <c r="H2245" s="3" t="s">
        <v>463</v>
      </c>
      <c r="I2245" s="36" t="s">
        <v>1</v>
      </c>
      <c r="J2245" s="36" t="s">
        <v>464</v>
      </c>
      <c r="K2245" s="36" t="str">
        <f t="shared" ca="1" si="35"/>
        <v>365872B9-E892-EE93-1BFE-57CEC5870A08</v>
      </c>
      <c r="L2245" s="37"/>
      <c r="M2245" s="37" t="s">
        <v>115</v>
      </c>
    </row>
    <row r="2246" spans="1:13" ht="15" customHeight="1" x14ac:dyDescent="0.3">
      <c r="A2246" s="3" t="s">
        <v>507</v>
      </c>
      <c r="B2246" s="4" t="s">
        <v>113</v>
      </c>
      <c r="C2246" s="9" t="s">
        <v>114</v>
      </c>
      <c r="D2246" s="4" t="s">
        <v>458</v>
      </c>
      <c r="E2246" s="4" t="s">
        <v>39</v>
      </c>
      <c r="F2246" s="34" t="s">
        <v>330</v>
      </c>
      <c r="G2246" s="35">
        <v>0</v>
      </c>
      <c r="H2246" s="3" t="s">
        <v>463</v>
      </c>
      <c r="I2246" s="36" t="s">
        <v>1</v>
      </c>
      <c r="J2246" s="36" t="s">
        <v>464</v>
      </c>
      <c r="K2246" s="36" t="str">
        <f t="shared" ca="1" si="35"/>
        <v>7416226E-FEB0-1EE0-2EE9-5A1C9587732D</v>
      </c>
      <c r="L2246" s="37"/>
      <c r="M2246" s="37" t="s">
        <v>115</v>
      </c>
    </row>
    <row r="2247" spans="1:13" ht="15" customHeight="1" x14ac:dyDescent="0.3">
      <c r="A2247" s="3" t="s">
        <v>507</v>
      </c>
      <c r="B2247" s="4" t="s">
        <v>113</v>
      </c>
      <c r="C2247" s="9" t="s">
        <v>114</v>
      </c>
      <c r="D2247" s="4" t="s">
        <v>458</v>
      </c>
      <c r="E2247" s="4" t="s">
        <v>39</v>
      </c>
      <c r="F2247" s="34" t="s">
        <v>332</v>
      </c>
      <c r="G2247" s="35">
        <v>0</v>
      </c>
      <c r="H2247" s="3" t="s">
        <v>463</v>
      </c>
      <c r="I2247" s="36" t="s">
        <v>1</v>
      </c>
      <c r="J2247" s="36" t="s">
        <v>464</v>
      </c>
      <c r="K2247" s="36" t="str">
        <f t="shared" ca="1" si="35"/>
        <v>34528B2E-0E85-8472-8B62-9C64285820FD</v>
      </c>
      <c r="L2247" s="37"/>
      <c r="M2247" s="37" t="s">
        <v>115</v>
      </c>
    </row>
    <row r="2248" spans="1:13" ht="15" customHeight="1" x14ac:dyDescent="0.3">
      <c r="A2248" s="3" t="s">
        <v>507</v>
      </c>
      <c r="B2248" s="4" t="s">
        <v>113</v>
      </c>
      <c r="C2248" s="9" t="s">
        <v>114</v>
      </c>
      <c r="D2248" s="4" t="s">
        <v>458</v>
      </c>
      <c r="E2248" s="4" t="s">
        <v>39</v>
      </c>
      <c r="F2248" s="34" t="s">
        <v>334</v>
      </c>
      <c r="G2248" s="35">
        <v>0</v>
      </c>
      <c r="H2248" s="3" t="s">
        <v>463</v>
      </c>
      <c r="I2248" s="36" t="s">
        <v>1</v>
      </c>
      <c r="J2248" s="36" t="s">
        <v>464</v>
      </c>
      <c r="K2248" s="36" t="str">
        <f t="shared" ca="1" si="35"/>
        <v>DA6D36F3-A33A-5F0D-7FAB-22BE1741CE08</v>
      </c>
      <c r="L2248" s="37"/>
      <c r="M2248" s="37" t="s">
        <v>115</v>
      </c>
    </row>
    <row r="2249" spans="1:13" ht="15" customHeight="1" x14ac:dyDescent="0.3">
      <c r="A2249" s="3" t="s">
        <v>507</v>
      </c>
      <c r="B2249" s="4" t="s">
        <v>113</v>
      </c>
      <c r="C2249" s="9" t="s">
        <v>114</v>
      </c>
      <c r="D2249" s="4" t="s">
        <v>458</v>
      </c>
      <c r="E2249" s="4" t="s">
        <v>39</v>
      </c>
      <c r="F2249" s="34" t="s">
        <v>336</v>
      </c>
      <c r="G2249" s="35">
        <v>0</v>
      </c>
      <c r="H2249" s="3" t="s">
        <v>463</v>
      </c>
      <c r="I2249" s="36" t="s">
        <v>1</v>
      </c>
      <c r="J2249" s="36" t="s">
        <v>464</v>
      </c>
      <c r="K2249" s="36" t="str">
        <f t="shared" ca="1" si="35"/>
        <v>805633A2-161F-83EB-3C80-98F6F7080963</v>
      </c>
      <c r="L2249" s="37"/>
      <c r="M2249" s="37" t="s">
        <v>115</v>
      </c>
    </row>
    <row r="2250" spans="1:13" ht="15" customHeight="1" x14ac:dyDescent="0.3">
      <c r="A2250" s="3" t="s">
        <v>507</v>
      </c>
      <c r="B2250" s="4" t="s">
        <v>113</v>
      </c>
      <c r="C2250" s="9" t="s">
        <v>114</v>
      </c>
      <c r="D2250" s="4" t="s">
        <v>458</v>
      </c>
      <c r="E2250" s="4" t="s">
        <v>39</v>
      </c>
      <c r="F2250" s="34" t="s">
        <v>338</v>
      </c>
      <c r="G2250" s="35">
        <v>0</v>
      </c>
      <c r="H2250" s="3" t="s">
        <v>463</v>
      </c>
      <c r="I2250" s="36" t="s">
        <v>1</v>
      </c>
      <c r="J2250" s="36" t="s">
        <v>464</v>
      </c>
      <c r="K2250" s="36" t="str">
        <f t="shared" ca="1" si="35"/>
        <v>B77B75F0-DD7C-AE6E-37A5-980807D7CDA9</v>
      </c>
      <c r="L2250" s="37"/>
      <c r="M2250" s="37" t="s">
        <v>115</v>
      </c>
    </row>
    <row r="2251" spans="1:13" ht="15" customHeight="1" x14ac:dyDescent="0.3">
      <c r="A2251" s="3" t="s">
        <v>507</v>
      </c>
      <c r="B2251" s="4" t="s">
        <v>113</v>
      </c>
      <c r="C2251" s="9" t="s">
        <v>114</v>
      </c>
      <c r="D2251" s="4" t="s">
        <v>458</v>
      </c>
      <c r="E2251" s="4" t="s">
        <v>39</v>
      </c>
      <c r="F2251" s="34" t="s">
        <v>340</v>
      </c>
      <c r="G2251" s="35">
        <v>0</v>
      </c>
      <c r="H2251" s="3" t="s">
        <v>463</v>
      </c>
      <c r="I2251" s="36" t="s">
        <v>1</v>
      </c>
      <c r="J2251" s="36" t="s">
        <v>464</v>
      </c>
      <c r="K2251" s="36" t="str">
        <f t="shared" ca="1" si="35"/>
        <v>753DE959-8744-432C-B57B-0372F1C067A4</v>
      </c>
      <c r="L2251" s="37"/>
      <c r="M2251" s="37" t="s">
        <v>115</v>
      </c>
    </row>
    <row r="2252" spans="1:13" ht="15" customHeight="1" x14ac:dyDescent="0.3">
      <c r="A2252" s="3" t="s">
        <v>507</v>
      </c>
      <c r="B2252" s="4" t="s">
        <v>113</v>
      </c>
      <c r="C2252" s="9" t="s">
        <v>114</v>
      </c>
      <c r="D2252" s="4" t="s">
        <v>458</v>
      </c>
      <c r="E2252" s="4" t="s">
        <v>39</v>
      </c>
      <c r="F2252" s="34" t="s">
        <v>342</v>
      </c>
      <c r="G2252" s="35">
        <v>0</v>
      </c>
      <c r="H2252" s="3" t="s">
        <v>463</v>
      </c>
      <c r="I2252" s="36" t="s">
        <v>1</v>
      </c>
      <c r="J2252" s="36" t="s">
        <v>464</v>
      </c>
      <c r="K2252" s="36" t="str">
        <f t="shared" ca="1" si="35"/>
        <v>A0A0C770-CF29-5A4E-560C-DE5FC7D9A703</v>
      </c>
      <c r="L2252" s="37"/>
      <c r="M2252" s="37" t="s">
        <v>115</v>
      </c>
    </row>
    <row r="2253" spans="1:13" ht="15" customHeight="1" x14ac:dyDescent="0.3">
      <c r="A2253" s="3" t="s">
        <v>507</v>
      </c>
      <c r="B2253" s="4" t="s">
        <v>113</v>
      </c>
      <c r="C2253" s="9" t="s">
        <v>114</v>
      </c>
      <c r="D2253" s="4" t="s">
        <v>458</v>
      </c>
      <c r="E2253" s="4" t="s">
        <v>39</v>
      </c>
      <c r="F2253" s="34" t="s">
        <v>344</v>
      </c>
      <c r="G2253" s="35">
        <v>0</v>
      </c>
      <c r="H2253" s="3" t="s">
        <v>463</v>
      </c>
      <c r="I2253" s="36" t="s">
        <v>1</v>
      </c>
      <c r="J2253" s="36" t="s">
        <v>464</v>
      </c>
      <c r="K2253" s="36" t="str">
        <f t="shared" ca="1" si="35"/>
        <v>DB549133-9DE2-A07C-5A89-23D06511E499</v>
      </c>
      <c r="L2253" s="37"/>
      <c r="M2253" s="37" t="s">
        <v>115</v>
      </c>
    </row>
    <row r="2254" spans="1:13" ht="15" customHeight="1" x14ac:dyDescent="0.3">
      <c r="A2254" s="3" t="s">
        <v>507</v>
      </c>
      <c r="B2254" s="4" t="s">
        <v>113</v>
      </c>
      <c r="C2254" s="9" t="s">
        <v>114</v>
      </c>
      <c r="D2254" s="4" t="s">
        <v>458</v>
      </c>
      <c r="E2254" s="4" t="s">
        <v>39</v>
      </c>
      <c r="F2254" s="34" t="s">
        <v>346</v>
      </c>
      <c r="G2254" s="35">
        <v>0</v>
      </c>
      <c r="H2254" s="3" t="s">
        <v>463</v>
      </c>
      <c r="I2254" s="36" t="s">
        <v>1</v>
      </c>
      <c r="J2254" s="36" t="s">
        <v>464</v>
      </c>
      <c r="K2254" s="36" t="str">
        <f t="shared" ca="1" si="35"/>
        <v>896A1591-26D3-C83E-34ED-49ADFD81A7E6</v>
      </c>
      <c r="L2254" s="37"/>
      <c r="M2254" s="37" t="s">
        <v>115</v>
      </c>
    </row>
    <row r="2255" spans="1:13" ht="15" customHeight="1" x14ac:dyDescent="0.3">
      <c r="A2255" s="3" t="s">
        <v>507</v>
      </c>
      <c r="B2255" s="4" t="s">
        <v>113</v>
      </c>
      <c r="C2255" s="9" t="s">
        <v>114</v>
      </c>
      <c r="D2255" s="4" t="s">
        <v>458</v>
      </c>
      <c r="E2255" s="4" t="s">
        <v>39</v>
      </c>
      <c r="F2255" s="34" t="s">
        <v>348</v>
      </c>
      <c r="G2255" s="35">
        <v>0</v>
      </c>
      <c r="H2255" s="3" t="s">
        <v>463</v>
      </c>
      <c r="I2255" s="36" t="s">
        <v>1</v>
      </c>
      <c r="J2255" s="36" t="s">
        <v>464</v>
      </c>
      <c r="K2255" s="36" t="str">
        <f t="shared" ca="1" si="35"/>
        <v>51B1ECED-018D-DEFA-4A49-3A11C05A2CE6</v>
      </c>
      <c r="L2255" s="37"/>
      <c r="M2255" s="37" t="s">
        <v>115</v>
      </c>
    </row>
    <row r="2256" spans="1:13" ht="15" customHeight="1" x14ac:dyDescent="0.3">
      <c r="A2256" s="3" t="s">
        <v>507</v>
      </c>
      <c r="B2256" s="4" t="s">
        <v>113</v>
      </c>
      <c r="C2256" s="9" t="s">
        <v>114</v>
      </c>
      <c r="D2256" s="4" t="s">
        <v>458</v>
      </c>
      <c r="E2256" s="4" t="s">
        <v>39</v>
      </c>
      <c r="F2256" s="34" t="s">
        <v>350</v>
      </c>
      <c r="G2256" s="35">
        <v>0</v>
      </c>
      <c r="H2256" s="3" t="s">
        <v>463</v>
      </c>
      <c r="I2256" s="36" t="s">
        <v>1</v>
      </c>
      <c r="J2256" s="36" t="s">
        <v>464</v>
      </c>
      <c r="K2256" s="36" t="str">
        <f t="shared" ca="1" si="35"/>
        <v>1C61684F-AD17-4679-26B0-76F0C5C64D1E</v>
      </c>
      <c r="L2256" s="37"/>
      <c r="M2256" s="37" t="s">
        <v>115</v>
      </c>
    </row>
    <row r="2257" spans="1:13" ht="15" customHeight="1" x14ac:dyDescent="0.3">
      <c r="A2257" s="3" t="s">
        <v>507</v>
      </c>
      <c r="B2257" s="4" t="s">
        <v>113</v>
      </c>
      <c r="C2257" s="9" t="s">
        <v>114</v>
      </c>
      <c r="D2257" s="4" t="s">
        <v>458</v>
      </c>
      <c r="E2257" s="4" t="s">
        <v>39</v>
      </c>
      <c r="F2257" s="34" t="s">
        <v>352</v>
      </c>
      <c r="G2257" s="35">
        <v>0</v>
      </c>
      <c r="H2257" s="3" t="s">
        <v>463</v>
      </c>
      <c r="I2257" s="36" t="s">
        <v>1</v>
      </c>
      <c r="J2257" s="36" t="s">
        <v>464</v>
      </c>
      <c r="K2257" s="36" t="str">
        <f t="shared" ca="1" si="35"/>
        <v>48E65FBD-C7B8-7D75-8F91-D2F86D9949D5</v>
      </c>
      <c r="L2257" s="37"/>
      <c r="M2257" s="37" t="s">
        <v>115</v>
      </c>
    </row>
    <row r="2258" spans="1:13" ht="15" customHeight="1" x14ac:dyDescent="0.3">
      <c r="A2258" s="3" t="s">
        <v>507</v>
      </c>
      <c r="B2258" s="4" t="s">
        <v>113</v>
      </c>
      <c r="C2258" s="9" t="s">
        <v>114</v>
      </c>
      <c r="D2258" s="4" t="s">
        <v>458</v>
      </c>
      <c r="E2258" s="4" t="s">
        <v>39</v>
      </c>
      <c r="F2258" s="34" t="s">
        <v>354</v>
      </c>
      <c r="G2258" s="35">
        <v>0</v>
      </c>
      <c r="H2258" s="3" t="s">
        <v>463</v>
      </c>
      <c r="I2258" s="36" t="s">
        <v>1</v>
      </c>
      <c r="J2258" s="36" t="s">
        <v>464</v>
      </c>
      <c r="K2258" s="36" t="str">
        <f t="shared" ca="1" si="35"/>
        <v>E3B25488-2780-4FDE-75A8-E64C235F1D61</v>
      </c>
      <c r="L2258" s="37"/>
      <c r="M2258" s="37" t="s">
        <v>115</v>
      </c>
    </row>
    <row r="2259" spans="1:13" ht="15" customHeight="1" x14ac:dyDescent="0.3">
      <c r="A2259" s="3" t="s">
        <v>507</v>
      </c>
      <c r="B2259" s="4" t="s">
        <v>113</v>
      </c>
      <c r="C2259" s="9" t="s">
        <v>114</v>
      </c>
      <c r="D2259" s="4" t="s">
        <v>458</v>
      </c>
      <c r="E2259" s="4" t="s">
        <v>39</v>
      </c>
      <c r="F2259" s="34" t="s">
        <v>356</v>
      </c>
      <c r="G2259" s="35">
        <v>0</v>
      </c>
      <c r="H2259" s="3" t="s">
        <v>463</v>
      </c>
      <c r="I2259" s="36" t="s">
        <v>1</v>
      </c>
      <c r="J2259" s="36" t="s">
        <v>464</v>
      </c>
      <c r="K2259" s="36" t="str">
        <f t="shared" ca="1" si="35"/>
        <v>A7F8B6D7-9BB1-DF8E-F9AC-8E5DEC3F9F99</v>
      </c>
      <c r="L2259" s="37"/>
      <c r="M2259" s="37" t="s">
        <v>115</v>
      </c>
    </row>
    <row r="2260" spans="1:13" ht="15" customHeight="1" x14ac:dyDescent="0.3">
      <c r="A2260" s="3" t="s">
        <v>507</v>
      </c>
      <c r="B2260" s="4" t="s">
        <v>113</v>
      </c>
      <c r="C2260" s="9" t="s">
        <v>114</v>
      </c>
      <c r="D2260" s="4" t="s">
        <v>458</v>
      </c>
      <c r="E2260" s="4" t="s">
        <v>39</v>
      </c>
      <c r="F2260" s="34" t="s">
        <v>358</v>
      </c>
      <c r="G2260" s="35">
        <v>0</v>
      </c>
      <c r="H2260" s="3" t="s">
        <v>463</v>
      </c>
      <c r="I2260" s="36" t="s">
        <v>1</v>
      </c>
      <c r="J2260" s="36" t="s">
        <v>464</v>
      </c>
      <c r="K2260" s="36" t="str">
        <f t="shared" ca="1" si="35"/>
        <v>A590211C-5B2F-BD7C-A799-E8F9DEC24621</v>
      </c>
      <c r="L2260" s="37"/>
      <c r="M2260" s="37" t="s">
        <v>115</v>
      </c>
    </row>
    <row r="2261" spans="1:13" ht="15" customHeight="1" x14ac:dyDescent="0.3">
      <c r="A2261" s="3" t="s">
        <v>507</v>
      </c>
      <c r="B2261" s="4" t="s">
        <v>113</v>
      </c>
      <c r="C2261" s="9" t="s">
        <v>114</v>
      </c>
      <c r="D2261" s="4" t="s">
        <v>458</v>
      </c>
      <c r="E2261" s="4" t="s">
        <v>39</v>
      </c>
      <c r="F2261" s="34" t="s">
        <v>360</v>
      </c>
      <c r="G2261" s="35">
        <v>0</v>
      </c>
      <c r="H2261" s="3" t="s">
        <v>463</v>
      </c>
      <c r="I2261" s="36" t="s">
        <v>1</v>
      </c>
      <c r="J2261" s="36" t="s">
        <v>464</v>
      </c>
      <c r="K2261" s="36" t="str">
        <f t="shared" ca="1" si="35"/>
        <v>7A08487D-D974-1ADC-F08A-D483FE57B060</v>
      </c>
      <c r="L2261" s="37"/>
      <c r="M2261" s="37" t="s">
        <v>115</v>
      </c>
    </row>
    <row r="2262" spans="1:13" ht="15" customHeight="1" x14ac:dyDescent="0.3">
      <c r="A2262" s="3" t="s">
        <v>507</v>
      </c>
      <c r="B2262" s="4" t="s">
        <v>113</v>
      </c>
      <c r="C2262" s="9" t="s">
        <v>114</v>
      </c>
      <c r="D2262" s="4" t="s">
        <v>458</v>
      </c>
      <c r="E2262" s="4" t="s">
        <v>39</v>
      </c>
      <c r="F2262" s="34" t="s">
        <v>362</v>
      </c>
      <c r="G2262" s="35">
        <v>0</v>
      </c>
      <c r="H2262" s="3" t="s">
        <v>463</v>
      </c>
      <c r="I2262" s="36" t="s">
        <v>1</v>
      </c>
      <c r="J2262" s="36" t="s">
        <v>464</v>
      </c>
      <c r="K2262" s="36" t="str">
        <f t="shared" ca="1" si="35"/>
        <v>1802B968-5AE7-63B7-D8FC-8434D8D46AA0</v>
      </c>
      <c r="L2262" s="37"/>
      <c r="M2262" s="37" t="s">
        <v>115</v>
      </c>
    </row>
    <row r="2263" spans="1:13" ht="15" customHeight="1" x14ac:dyDescent="0.3">
      <c r="A2263" s="3" t="s">
        <v>507</v>
      </c>
      <c r="B2263" s="4" t="s">
        <v>113</v>
      </c>
      <c r="C2263" s="9" t="s">
        <v>114</v>
      </c>
      <c r="D2263" s="4" t="s">
        <v>458</v>
      </c>
      <c r="E2263" s="4" t="s">
        <v>39</v>
      </c>
      <c r="F2263" s="34" t="s">
        <v>364</v>
      </c>
      <c r="G2263" s="35">
        <v>0</v>
      </c>
      <c r="H2263" s="3" t="s">
        <v>463</v>
      </c>
      <c r="I2263" s="36" t="s">
        <v>1</v>
      </c>
      <c r="J2263" s="36" t="s">
        <v>464</v>
      </c>
      <c r="K2263" s="36" t="str">
        <f t="shared" ca="1" si="35"/>
        <v>C3818026-292D-70AF-FEBC-EC935D05494C</v>
      </c>
      <c r="L2263" s="37"/>
      <c r="M2263" s="37" t="s">
        <v>115</v>
      </c>
    </row>
    <row r="2264" spans="1:13" ht="15" customHeight="1" x14ac:dyDescent="0.3">
      <c r="A2264" s="3" t="s">
        <v>507</v>
      </c>
      <c r="B2264" s="4" t="s">
        <v>113</v>
      </c>
      <c r="C2264" s="9" t="s">
        <v>114</v>
      </c>
      <c r="D2264" s="4" t="s">
        <v>458</v>
      </c>
      <c r="E2264" s="4" t="s">
        <v>39</v>
      </c>
      <c r="F2264" s="34" t="s">
        <v>366</v>
      </c>
      <c r="G2264" s="35">
        <v>0</v>
      </c>
      <c r="H2264" s="3" t="s">
        <v>463</v>
      </c>
      <c r="I2264" s="36" t="s">
        <v>1</v>
      </c>
      <c r="J2264" s="36" t="s">
        <v>464</v>
      </c>
      <c r="K2264" s="36" t="str">
        <f t="shared" ca="1" si="35"/>
        <v>C204541F-8E87-911F-8A48-FED951AB95E9</v>
      </c>
      <c r="L2264" s="37"/>
      <c r="M2264" s="37" t="s">
        <v>115</v>
      </c>
    </row>
    <row r="2265" spans="1:13" ht="15" customHeight="1" x14ac:dyDescent="0.3">
      <c r="A2265" s="3" t="s">
        <v>507</v>
      </c>
      <c r="B2265" s="4" t="s">
        <v>113</v>
      </c>
      <c r="C2265" s="9" t="s">
        <v>114</v>
      </c>
      <c r="D2265" s="4" t="s">
        <v>458</v>
      </c>
      <c r="E2265" s="4" t="s">
        <v>39</v>
      </c>
      <c r="F2265" s="34" t="s">
        <v>368</v>
      </c>
      <c r="G2265" s="35">
        <v>0</v>
      </c>
      <c r="H2265" s="3" t="s">
        <v>463</v>
      </c>
      <c r="I2265" s="36" t="s">
        <v>1</v>
      </c>
      <c r="J2265" s="36" t="s">
        <v>464</v>
      </c>
      <c r="K2265" s="36" t="str">
        <f t="shared" ca="1" si="35"/>
        <v>69F1AC9E-CC17-7B95-0E50-E2CFFF037859</v>
      </c>
      <c r="L2265" s="37"/>
      <c r="M2265" s="37" t="s">
        <v>115</v>
      </c>
    </row>
    <row r="2266" spans="1:13" ht="15" customHeight="1" x14ac:dyDescent="0.3">
      <c r="A2266" s="3" t="s">
        <v>507</v>
      </c>
      <c r="B2266" s="4" t="s">
        <v>113</v>
      </c>
      <c r="C2266" s="9" t="s">
        <v>114</v>
      </c>
      <c r="D2266" s="4" t="s">
        <v>458</v>
      </c>
      <c r="E2266" s="4" t="s">
        <v>39</v>
      </c>
      <c r="F2266" s="34" t="s">
        <v>370</v>
      </c>
      <c r="G2266" s="35">
        <v>0</v>
      </c>
      <c r="H2266" s="3" t="s">
        <v>463</v>
      </c>
      <c r="I2266" s="36" t="s">
        <v>1</v>
      </c>
      <c r="J2266" s="36" t="s">
        <v>464</v>
      </c>
      <c r="K2266" s="36" t="str">
        <f t="shared" ca="1" si="35"/>
        <v>2623B892-B6EC-A65E-BBA6-FF87CF624679</v>
      </c>
      <c r="L2266" s="37"/>
      <c r="M2266" s="37" t="s">
        <v>115</v>
      </c>
    </row>
    <row r="2267" spans="1:13" ht="15" customHeight="1" x14ac:dyDescent="0.3">
      <c r="A2267" s="3" t="s">
        <v>507</v>
      </c>
      <c r="B2267" s="4" t="s">
        <v>113</v>
      </c>
      <c r="C2267" s="9" t="s">
        <v>114</v>
      </c>
      <c r="D2267" s="4" t="s">
        <v>458</v>
      </c>
      <c r="E2267" s="4" t="s">
        <v>39</v>
      </c>
      <c r="F2267" s="34" t="s">
        <v>372</v>
      </c>
      <c r="G2267" s="35">
        <v>0</v>
      </c>
      <c r="H2267" s="3" t="s">
        <v>463</v>
      </c>
      <c r="I2267" s="36" t="s">
        <v>1</v>
      </c>
      <c r="J2267" s="36" t="s">
        <v>464</v>
      </c>
      <c r="K2267" s="36" t="str">
        <f t="shared" ca="1" si="35"/>
        <v>A67572D9-FAF7-3A15-AC4D-6A6137D03F86</v>
      </c>
      <c r="L2267" s="37"/>
      <c r="M2267" s="37" t="s">
        <v>115</v>
      </c>
    </row>
    <row r="2268" spans="1:13" ht="15" customHeight="1" x14ac:dyDescent="0.3">
      <c r="A2268" s="3" t="s">
        <v>507</v>
      </c>
      <c r="B2268" s="4" t="s">
        <v>113</v>
      </c>
      <c r="C2268" s="9" t="s">
        <v>114</v>
      </c>
      <c r="D2268" s="4" t="s">
        <v>458</v>
      </c>
      <c r="E2268" s="4" t="s">
        <v>39</v>
      </c>
      <c r="F2268" s="34" t="s">
        <v>250</v>
      </c>
      <c r="G2268" s="35">
        <v>0</v>
      </c>
      <c r="H2268" s="3" t="s">
        <v>463</v>
      </c>
      <c r="I2268" s="36" t="s">
        <v>1</v>
      </c>
      <c r="J2268" s="36" t="s">
        <v>464</v>
      </c>
      <c r="K2268" s="36" t="str">
        <f t="shared" ca="1" si="35"/>
        <v>CD3BCC5E-9051-B3EF-947C-79B5D604B08E</v>
      </c>
      <c r="L2268" s="37"/>
      <c r="M2268" s="37" t="s">
        <v>115</v>
      </c>
    </row>
    <row r="2269" spans="1:13" ht="15" customHeight="1" x14ac:dyDescent="0.3">
      <c r="A2269" s="3" t="s">
        <v>507</v>
      </c>
      <c r="B2269" s="4" t="s">
        <v>113</v>
      </c>
      <c r="C2269" s="9" t="s">
        <v>114</v>
      </c>
      <c r="D2269" s="4" t="s">
        <v>458</v>
      </c>
      <c r="E2269" s="4" t="s">
        <v>39</v>
      </c>
      <c r="F2269" s="34" t="s">
        <v>375</v>
      </c>
      <c r="G2269" s="35">
        <v>0</v>
      </c>
      <c r="H2269" s="3" t="s">
        <v>463</v>
      </c>
      <c r="I2269" s="36" t="s">
        <v>1</v>
      </c>
      <c r="J2269" s="36" t="s">
        <v>464</v>
      </c>
      <c r="K2269" s="36" t="str">
        <f t="shared" ca="1" si="35"/>
        <v>CE0F9ED1-5F09-8363-5FBD-49B5D230168E</v>
      </c>
      <c r="L2269" s="37"/>
      <c r="M2269" s="37" t="s">
        <v>115</v>
      </c>
    </row>
    <row r="2270" spans="1:13" ht="15" customHeight="1" x14ac:dyDescent="0.3">
      <c r="A2270" s="3" t="s">
        <v>508</v>
      </c>
      <c r="B2270" s="4" t="s">
        <v>113</v>
      </c>
      <c r="C2270" s="9" t="s">
        <v>114</v>
      </c>
      <c r="D2270" s="4" t="s">
        <v>458</v>
      </c>
      <c r="E2270" s="4" t="s">
        <v>39</v>
      </c>
      <c r="F2270" s="34" t="s">
        <v>251</v>
      </c>
      <c r="G2270" s="35">
        <v>0</v>
      </c>
      <c r="H2270" s="3" t="s">
        <v>463</v>
      </c>
      <c r="I2270" s="36" t="s">
        <v>1</v>
      </c>
      <c r="J2270" s="36" t="s">
        <v>464</v>
      </c>
      <c r="K2270" s="36" t="str">
        <f t="shared" ca="1" si="35"/>
        <v>97872F1A-2B52-413E-3E54-13A98BC58D61</v>
      </c>
      <c r="L2270" s="37"/>
      <c r="M2270" s="37" t="s">
        <v>115</v>
      </c>
    </row>
    <row r="2271" spans="1:13" ht="15" customHeight="1" x14ac:dyDescent="0.3">
      <c r="A2271" s="3" t="s">
        <v>508</v>
      </c>
      <c r="B2271" s="4" t="s">
        <v>113</v>
      </c>
      <c r="C2271" s="9" t="s">
        <v>114</v>
      </c>
      <c r="D2271" s="4" t="s">
        <v>458</v>
      </c>
      <c r="E2271" s="4" t="s">
        <v>39</v>
      </c>
      <c r="F2271" s="34" t="s">
        <v>254</v>
      </c>
      <c r="G2271" s="35">
        <v>0</v>
      </c>
      <c r="H2271" s="3" t="s">
        <v>463</v>
      </c>
      <c r="I2271" s="36" t="s">
        <v>1</v>
      </c>
      <c r="J2271" s="36" t="s">
        <v>464</v>
      </c>
      <c r="K2271" s="36" t="str">
        <f t="shared" ca="1" si="35"/>
        <v>5542793F-1C9A-5EBC-EE7C-ECD4F088BF0B</v>
      </c>
      <c r="L2271" s="37"/>
      <c r="M2271" s="37" t="s">
        <v>115</v>
      </c>
    </row>
    <row r="2272" spans="1:13" ht="15" customHeight="1" x14ac:dyDescent="0.3">
      <c r="A2272" s="3" t="s">
        <v>508</v>
      </c>
      <c r="B2272" s="4" t="s">
        <v>113</v>
      </c>
      <c r="C2272" s="9" t="s">
        <v>114</v>
      </c>
      <c r="D2272" s="4" t="s">
        <v>458</v>
      </c>
      <c r="E2272" s="4" t="s">
        <v>39</v>
      </c>
      <c r="F2272" s="34" t="s">
        <v>256</v>
      </c>
      <c r="G2272" s="35">
        <v>0</v>
      </c>
      <c r="H2272" s="3" t="s">
        <v>463</v>
      </c>
      <c r="I2272" s="36" t="s">
        <v>1</v>
      </c>
      <c r="J2272" s="36" t="s">
        <v>464</v>
      </c>
      <c r="K2272" s="36" t="str">
        <f t="shared" ca="1" si="35"/>
        <v>19295B6E-89B8-17AE-D79A-4428BE89AAF1</v>
      </c>
      <c r="L2272" s="37"/>
      <c r="M2272" s="37" t="s">
        <v>115</v>
      </c>
    </row>
    <row r="2273" spans="1:13" ht="15" customHeight="1" x14ac:dyDescent="0.3">
      <c r="A2273" s="3" t="s">
        <v>508</v>
      </c>
      <c r="B2273" s="4" t="s">
        <v>113</v>
      </c>
      <c r="C2273" s="9" t="s">
        <v>114</v>
      </c>
      <c r="D2273" s="4" t="s">
        <v>458</v>
      </c>
      <c r="E2273" s="4" t="s">
        <v>39</v>
      </c>
      <c r="F2273" s="34" t="s">
        <v>258</v>
      </c>
      <c r="G2273" s="35">
        <v>0</v>
      </c>
      <c r="H2273" s="3" t="s">
        <v>463</v>
      </c>
      <c r="I2273" s="36" t="s">
        <v>1</v>
      </c>
      <c r="J2273" s="36" t="s">
        <v>464</v>
      </c>
      <c r="K2273" s="36" t="str">
        <f t="shared" ca="1" si="35"/>
        <v>8EC6FA99-2AFB-1D7F-120D-578B0B838551</v>
      </c>
      <c r="L2273" s="37"/>
      <c r="M2273" s="37" t="s">
        <v>115</v>
      </c>
    </row>
    <row r="2274" spans="1:13" ht="15" customHeight="1" x14ac:dyDescent="0.3">
      <c r="A2274" s="3" t="s">
        <v>508</v>
      </c>
      <c r="B2274" s="4" t="s">
        <v>113</v>
      </c>
      <c r="C2274" s="9" t="s">
        <v>114</v>
      </c>
      <c r="D2274" s="4" t="s">
        <v>458</v>
      </c>
      <c r="E2274" s="4" t="s">
        <v>39</v>
      </c>
      <c r="F2274" s="34" t="s">
        <v>260</v>
      </c>
      <c r="G2274" s="35">
        <v>0</v>
      </c>
      <c r="H2274" s="3" t="s">
        <v>463</v>
      </c>
      <c r="I2274" s="36" t="s">
        <v>1</v>
      </c>
      <c r="J2274" s="36" t="s">
        <v>464</v>
      </c>
      <c r="K2274" s="36" t="str">
        <f t="shared" ca="1" si="35"/>
        <v>23D36FDC-72DB-F7BD-C4EE-D29EFD774799</v>
      </c>
      <c r="L2274" s="37"/>
      <c r="M2274" s="37" t="s">
        <v>115</v>
      </c>
    </row>
    <row r="2275" spans="1:13" ht="15" customHeight="1" x14ac:dyDescent="0.3">
      <c r="A2275" s="3" t="s">
        <v>508</v>
      </c>
      <c r="B2275" s="4" t="s">
        <v>113</v>
      </c>
      <c r="C2275" s="9" t="s">
        <v>114</v>
      </c>
      <c r="D2275" s="4" t="s">
        <v>458</v>
      </c>
      <c r="E2275" s="4" t="s">
        <v>39</v>
      </c>
      <c r="F2275" s="34" t="s">
        <v>262</v>
      </c>
      <c r="G2275" s="35">
        <v>0</v>
      </c>
      <c r="H2275" s="3" t="s">
        <v>463</v>
      </c>
      <c r="I2275" s="36" t="s">
        <v>1</v>
      </c>
      <c r="J2275" s="36" t="s">
        <v>464</v>
      </c>
      <c r="K2275" s="36" t="str">
        <f t="shared" ca="1" si="35"/>
        <v>9F2D803D-A3FF-EFB8-DAA7-1899FC093BDC</v>
      </c>
      <c r="L2275" s="37"/>
      <c r="M2275" s="37" t="s">
        <v>115</v>
      </c>
    </row>
    <row r="2276" spans="1:13" ht="15" customHeight="1" x14ac:dyDescent="0.3">
      <c r="A2276" s="3" t="s">
        <v>508</v>
      </c>
      <c r="B2276" s="4" t="s">
        <v>113</v>
      </c>
      <c r="C2276" s="9" t="s">
        <v>114</v>
      </c>
      <c r="D2276" s="4" t="s">
        <v>458</v>
      </c>
      <c r="E2276" s="4" t="s">
        <v>39</v>
      </c>
      <c r="F2276" s="34" t="s">
        <v>264</v>
      </c>
      <c r="G2276" s="35">
        <v>0</v>
      </c>
      <c r="H2276" s="3" t="s">
        <v>463</v>
      </c>
      <c r="I2276" s="36" t="s">
        <v>1</v>
      </c>
      <c r="J2276" s="36" t="s">
        <v>464</v>
      </c>
      <c r="K2276" s="36" t="str">
        <f t="shared" ca="1" si="35"/>
        <v>9497CE2D-C77A-5EFF-8B05-811E2E38EAA9</v>
      </c>
      <c r="L2276" s="37"/>
      <c r="M2276" s="37" t="s">
        <v>115</v>
      </c>
    </row>
    <row r="2277" spans="1:13" ht="15" customHeight="1" x14ac:dyDescent="0.3">
      <c r="A2277" s="3" t="s">
        <v>508</v>
      </c>
      <c r="B2277" s="4" t="s">
        <v>113</v>
      </c>
      <c r="C2277" s="9" t="s">
        <v>114</v>
      </c>
      <c r="D2277" s="4" t="s">
        <v>458</v>
      </c>
      <c r="E2277" s="4" t="s">
        <v>39</v>
      </c>
      <c r="F2277" s="34" t="s">
        <v>266</v>
      </c>
      <c r="G2277" s="35">
        <v>0</v>
      </c>
      <c r="H2277" s="3" t="s">
        <v>463</v>
      </c>
      <c r="I2277" s="36" t="s">
        <v>1</v>
      </c>
      <c r="J2277" s="36" t="s">
        <v>464</v>
      </c>
      <c r="K2277" s="36" t="str">
        <f t="shared" ca="1" si="35"/>
        <v>FC037F88-306B-4B5B-9A25-A505931DCDD8</v>
      </c>
      <c r="L2277" s="37"/>
      <c r="M2277" s="37" t="s">
        <v>115</v>
      </c>
    </row>
    <row r="2278" spans="1:13" ht="15" customHeight="1" x14ac:dyDescent="0.3">
      <c r="A2278" s="3" t="s">
        <v>508</v>
      </c>
      <c r="B2278" s="4" t="s">
        <v>113</v>
      </c>
      <c r="C2278" s="9" t="s">
        <v>114</v>
      </c>
      <c r="D2278" s="4" t="s">
        <v>458</v>
      </c>
      <c r="E2278" s="4" t="s">
        <v>39</v>
      </c>
      <c r="F2278" s="34" t="s">
        <v>268</v>
      </c>
      <c r="G2278" s="35">
        <v>0</v>
      </c>
      <c r="H2278" s="3" t="s">
        <v>463</v>
      </c>
      <c r="I2278" s="36" t="s">
        <v>1</v>
      </c>
      <c r="J2278" s="36" t="s">
        <v>464</v>
      </c>
      <c r="K2278" s="36" t="str">
        <f t="shared" ca="1" si="35"/>
        <v>DA484DD6-B516-4D1B-0F27-EC180CDB2C65</v>
      </c>
      <c r="L2278" s="37"/>
      <c r="M2278" s="37" t="s">
        <v>115</v>
      </c>
    </row>
    <row r="2279" spans="1:13" ht="15" customHeight="1" x14ac:dyDescent="0.3">
      <c r="A2279" s="3" t="s">
        <v>508</v>
      </c>
      <c r="B2279" s="4" t="s">
        <v>113</v>
      </c>
      <c r="C2279" s="9" t="s">
        <v>114</v>
      </c>
      <c r="D2279" s="4" t="s">
        <v>458</v>
      </c>
      <c r="E2279" s="4" t="s">
        <v>39</v>
      </c>
      <c r="F2279" s="34" t="s">
        <v>270</v>
      </c>
      <c r="G2279" s="35">
        <v>0</v>
      </c>
      <c r="H2279" s="3" t="s">
        <v>463</v>
      </c>
      <c r="I2279" s="36" t="s">
        <v>1</v>
      </c>
      <c r="J2279" s="36" t="s">
        <v>464</v>
      </c>
      <c r="K2279" s="36" t="str">
        <f t="shared" ca="1" si="35"/>
        <v>C196F2E0-C2E7-A13F-1E0F-81ECCCAEAC0D</v>
      </c>
      <c r="L2279" s="37"/>
      <c r="M2279" s="37" t="s">
        <v>115</v>
      </c>
    </row>
    <row r="2280" spans="1:13" ht="15" customHeight="1" x14ac:dyDescent="0.3">
      <c r="A2280" s="3" t="s">
        <v>508</v>
      </c>
      <c r="B2280" s="4" t="s">
        <v>113</v>
      </c>
      <c r="C2280" s="9" t="s">
        <v>114</v>
      </c>
      <c r="D2280" s="4" t="s">
        <v>458</v>
      </c>
      <c r="E2280" s="4" t="s">
        <v>39</v>
      </c>
      <c r="F2280" s="34" t="s">
        <v>272</v>
      </c>
      <c r="G2280" s="35">
        <v>0</v>
      </c>
      <c r="H2280" s="3" t="s">
        <v>463</v>
      </c>
      <c r="I2280" s="36" t="s">
        <v>1</v>
      </c>
      <c r="J2280" s="36" t="s">
        <v>464</v>
      </c>
      <c r="K2280" s="36" t="str">
        <f t="shared" ca="1" si="35"/>
        <v>F6AE868D-8489-5D7E-277B-E7E18EFE0E62</v>
      </c>
      <c r="L2280" s="37"/>
      <c r="M2280" s="37" t="s">
        <v>115</v>
      </c>
    </row>
    <row r="2281" spans="1:13" ht="15" customHeight="1" x14ac:dyDescent="0.3">
      <c r="A2281" s="3" t="s">
        <v>508</v>
      </c>
      <c r="B2281" s="4" t="s">
        <v>113</v>
      </c>
      <c r="C2281" s="9" t="s">
        <v>114</v>
      </c>
      <c r="D2281" s="4" t="s">
        <v>458</v>
      </c>
      <c r="E2281" s="4" t="s">
        <v>39</v>
      </c>
      <c r="F2281" s="34" t="s">
        <v>274</v>
      </c>
      <c r="G2281" s="35">
        <v>0</v>
      </c>
      <c r="H2281" s="3" t="s">
        <v>463</v>
      </c>
      <c r="I2281" s="36" t="s">
        <v>1</v>
      </c>
      <c r="J2281" s="36" t="s">
        <v>464</v>
      </c>
      <c r="K2281" s="36" t="str">
        <f t="shared" ca="1" si="35"/>
        <v>2BBC9F77-AD1B-2C07-B865-F99F01CB1D5F</v>
      </c>
      <c r="L2281" s="37"/>
      <c r="M2281" s="37" t="s">
        <v>115</v>
      </c>
    </row>
    <row r="2282" spans="1:13" ht="15" customHeight="1" x14ac:dyDescent="0.3">
      <c r="A2282" s="3" t="s">
        <v>508</v>
      </c>
      <c r="B2282" s="4" t="s">
        <v>113</v>
      </c>
      <c r="C2282" s="9" t="s">
        <v>114</v>
      </c>
      <c r="D2282" s="4" t="s">
        <v>458</v>
      </c>
      <c r="E2282" s="4" t="s">
        <v>39</v>
      </c>
      <c r="F2282" s="34" t="s">
        <v>276</v>
      </c>
      <c r="G2282" s="35">
        <v>0</v>
      </c>
      <c r="H2282" s="3" t="s">
        <v>463</v>
      </c>
      <c r="I2282" s="36" t="s">
        <v>1</v>
      </c>
      <c r="J2282" s="36" t="s">
        <v>464</v>
      </c>
      <c r="K2282" s="36" t="str">
        <f t="shared" ca="1" si="35"/>
        <v>BEECED9D-E622-FB4B-F4FC-C705E2D6C8C3</v>
      </c>
      <c r="L2282" s="37"/>
      <c r="M2282" s="37" t="s">
        <v>115</v>
      </c>
    </row>
    <row r="2283" spans="1:13" ht="15" customHeight="1" x14ac:dyDescent="0.3">
      <c r="A2283" s="3" t="s">
        <v>508</v>
      </c>
      <c r="B2283" s="4" t="s">
        <v>113</v>
      </c>
      <c r="C2283" s="9" t="s">
        <v>114</v>
      </c>
      <c r="D2283" s="4" t="s">
        <v>458</v>
      </c>
      <c r="E2283" s="4" t="s">
        <v>39</v>
      </c>
      <c r="F2283" s="34" t="s">
        <v>278</v>
      </c>
      <c r="G2283" s="35">
        <v>0</v>
      </c>
      <c r="H2283" s="3" t="s">
        <v>463</v>
      </c>
      <c r="I2283" s="36" t="s">
        <v>1</v>
      </c>
      <c r="J2283" s="36" t="s">
        <v>464</v>
      </c>
      <c r="K2283" s="36" t="str">
        <f t="shared" ca="1" si="35"/>
        <v>3E772710-9AF0-73C5-B324-CAE93E86F5AC</v>
      </c>
      <c r="L2283" s="37"/>
      <c r="M2283" s="37" t="s">
        <v>115</v>
      </c>
    </row>
    <row r="2284" spans="1:13" ht="15" customHeight="1" x14ac:dyDescent="0.3">
      <c r="A2284" s="3" t="s">
        <v>508</v>
      </c>
      <c r="B2284" s="4" t="s">
        <v>113</v>
      </c>
      <c r="C2284" s="9" t="s">
        <v>114</v>
      </c>
      <c r="D2284" s="4" t="s">
        <v>458</v>
      </c>
      <c r="E2284" s="4" t="s">
        <v>39</v>
      </c>
      <c r="F2284" s="34" t="s">
        <v>280</v>
      </c>
      <c r="G2284" s="35">
        <v>0</v>
      </c>
      <c r="H2284" s="3" t="s">
        <v>463</v>
      </c>
      <c r="I2284" s="36" t="s">
        <v>1</v>
      </c>
      <c r="J2284" s="36" t="s">
        <v>464</v>
      </c>
      <c r="K2284" s="36" t="str">
        <f t="shared" ca="1" si="35"/>
        <v>B2CA97CF-21C5-4A53-95AE-F984E57A3C98</v>
      </c>
      <c r="L2284" s="37"/>
      <c r="M2284" s="37" t="s">
        <v>115</v>
      </c>
    </row>
    <row r="2285" spans="1:13" ht="15" customHeight="1" x14ac:dyDescent="0.3">
      <c r="A2285" s="3" t="s">
        <v>508</v>
      </c>
      <c r="B2285" s="4" t="s">
        <v>113</v>
      </c>
      <c r="C2285" s="9" t="s">
        <v>114</v>
      </c>
      <c r="D2285" s="4" t="s">
        <v>458</v>
      </c>
      <c r="E2285" s="4" t="s">
        <v>39</v>
      </c>
      <c r="F2285" s="34" t="s">
        <v>282</v>
      </c>
      <c r="G2285" s="35">
        <v>0</v>
      </c>
      <c r="H2285" s="3" t="s">
        <v>463</v>
      </c>
      <c r="I2285" s="36" t="s">
        <v>1</v>
      </c>
      <c r="J2285" s="36" t="s">
        <v>464</v>
      </c>
      <c r="K2285" s="36" t="str">
        <f t="shared" ca="1" si="35"/>
        <v>EB210EDA-AABE-07FB-E7AD-19D3E6DF9366</v>
      </c>
      <c r="L2285" s="37"/>
      <c r="M2285" s="37" t="s">
        <v>115</v>
      </c>
    </row>
    <row r="2286" spans="1:13" ht="15" customHeight="1" x14ac:dyDescent="0.3">
      <c r="A2286" s="3" t="s">
        <v>508</v>
      </c>
      <c r="B2286" s="4" t="s">
        <v>113</v>
      </c>
      <c r="C2286" s="9" t="s">
        <v>114</v>
      </c>
      <c r="D2286" s="4" t="s">
        <v>458</v>
      </c>
      <c r="E2286" s="4" t="s">
        <v>39</v>
      </c>
      <c r="F2286" s="34" t="s">
        <v>284</v>
      </c>
      <c r="G2286" s="35">
        <v>0</v>
      </c>
      <c r="H2286" s="3" t="s">
        <v>463</v>
      </c>
      <c r="I2286" s="36" t="s">
        <v>1</v>
      </c>
      <c r="J2286" s="36" t="s">
        <v>464</v>
      </c>
      <c r="K2286" s="36" t="str">
        <f t="shared" ca="1" si="35"/>
        <v>930349ED-CDCC-C64F-FC82-85A6E22B0118</v>
      </c>
      <c r="L2286" s="37"/>
      <c r="M2286" s="37" t="s">
        <v>115</v>
      </c>
    </row>
    <row r="2287" spans="1:13" ht="15" customHeight="1" x14ac:dyDescent="0.3">
      <c r="A2287" s="3" t="s">
        <v>508</v>
      </c>
      <c r="B2287" s="4" t="s">
        <v>113</v>
      </c>
      <c r="C2287" s="9" t="s">
        <v>114</v>
      </c>
      <c r="D2287" s="4" t="s">
        <v>458</v>
      </c>
      <c r="E2287" s="4" t="s">
        <v>39</v>
      </c>
      <c r="F2287" s="34" t="s">
        <v>286</v>
      </c>
      <c r="G2287" s="35">
        <v>0</v>
      </c>
      <c r="H2287" s="3" t="s">
        <v>463</v>
      </c>
      <c r="I2287" s="36" t="s">
        <v>1</v>
      </c>
      <c r="J2287" s="36" t="s">
        <v>464</v>
      </c>
      <c r="K2287" s="36" t="str">
        <f t="shared" ca="1" si="35"/>
        <v>E34145C7-5820-CBEB-39CE-0BC6B738EC81</v>
      </c>
      <c r="L2287" s="37"/>
      <c r="M2287" s="37" t="s">
        <v>115</v>
      </c>
    </row>
    <row r="2288" spans="1:13" ht="15" customHeight="1" x14ac:dyDescent="0.3">
      <c r="A2288" s="3" t="s">
        <v>508</v>
      </c>
      <c r="B2288" s="4" t="s">
        <v>113</v>
      </c>
      <c r="C2288" s="9" t="s">
        <v>114</v>
      </c>
      <c r="D2288" s="4" t="s">
        <v>458</v>
      </c>
      <c r="E2288" s="4" t="s">
        <v>39</v>
      </c>
      <c r="F2288" s="34" t="s">
        <v>288</v>
      </c>
      <c r="G2288" s="35">
        <v>0</v>
      </c>
      <c r="H2288" s="3" t="s">
        <v>463</v>
      </c>
      <c r="I2288" s="36" t="s">
        <v>1</v>
      </c>
      <c r="J2288" s="36" t="s">
        <v>464</v>
      </c>
      <c r="K2288" s="36" t="str">
        <f t="shared" ca="1" si="35"/>
        <v>9E5D0BDD-3336-2C14-88D7-0C7CF568E9D4</v>
      </c>
      <c r="L2288" s="37"/>
      <c r="M2288" s="37" t="s">
        <v>115</v>
      </c>
    </row>
    <row r="2289" spans="1:13" ht="15" customHeight="1" x14ac:dyDescent="0.3">
      <c r="A2289" s="3" t="s">
        <v>508</v>
      </c>
      <c r="B2289" s="4" t="s">
        <v>113</v>
      </c>
      <c r="C2289" s="9" t="s">
        <v>114</v>
      </c>
      <c r="D2289" s="4" t="s">
        <v>458</v>
      </c>
      <c r="E2289" s="4" t="s">
        <v>39</v>
      </c>
      <c r="F2289" s="34" t="s">
        <v>290</v>
      </c>
      <c r="G2289" s="35">
        <v>0</v>
      </c>
      <c r="H2289" s="3" t="s">
        <v>463</v>
      </c>
      <c r="I2289" s="36" t="s">
        <v>1</v>
      </c>
      <c r="J2289" s="36" t="s">
        <v>464</v>
      </c>
      <c r="K2289" s="36" t="str">
        <f t="shared" ca="1" si="35"/>
        <v>EC9C3B3F-4154-1CC2-F027-DC37EE5FC996</v>
      </c>
      <c r="L2289" s="37"/>
      <c r="M2289" s="37" t="s">
        <v>115</v>
      </c>
    </row>
    <row r="2290" spans="1:13" ht="15" customHeight="1" x14ac:dyDescent="0.3">
      <c r="A2290" s="3" t="s">
        <v>508</v>
      </c>
      <c r="B2290" s="4" t="s">
        <v>113</v>
      </c>
      <c r="C2290" s="9" t="s">
        <v>114</v>
      </c>
      <c r="D2290" s="4" t="s">
        <v>458</v>
      </c>
      <c r="E2290" s="4" t="s">
        <v>39</v>
      </c>
      <c r="F2290" s="34" t="s">
        <v>292</v>
      </c>
      <c r="G2290" s="35">
        <v>0</v>
      </c>
      <c r="H2290" s="3" t="s">
        <v>463</v>
      </c>
      <c r="I2290" s="36" t="s">
        <v>1</v>
      </c>
      <c r="J2290" s="36" t="s">
        <v>464</v>
      </c>
      <c r="K2290" s="36" t="str">
        <f t="shared" ca="1" si="35"/>
        <v>B541CDB7-E5D5-705D-A4B2-F353F2947F7B</v>
      </c>
      <c r="L2290" s="37"/>
      <c r="M2290" s="37" t="s">
        <v>115</v>
      </c>
    </row>
    <row r="2291" spans="1:13" ht="15" customHeight="1" x14ac:dyDescent="0.3">
      <c r="A2291" s="3" t="s">
        <v>508</v>
      </c>
      <c r="B2291" s="4" t="s">
        <v>113</v>
      </c>
      <c r="C2291" s="9" t="s">
        <v>114</v>
      </c>
      <c r="D2291" s="4" t="s">
        <v>458</v>
      </c>
      <c r="E2291" s="4" t="s">
        <v>39</v>
      </c>
      <c r="F2291" s="34" t="s">
        <v>294</v>
      </c>
      <c r="G2291" s="35">
        <v>0</v>
      </c>
      <c r="H2291" s="3" t="s">
        <v>463</v>
      </c>
      <c r="I2291" s="36" t="s">
        <v>1</v>
      </c>
      <c r="J2291" s="36" t="s">
        <v>464</v>
      </c>
      <c r="K2291" s="36" t="str">
        <f t="shared" ca="1" si="35"/>
        <v>53B75E04-4C5C-83D0-62A4-DA2771F5992B</v>
      </c>
      <c r="L2291" s="37"/>
      <c r="M2291" s="37" t="s">
        <v>115</v>
      </c>
    </row>
    <row r="2292" spans="1:13" ht="15" customHeight="1" x14ac:dyDescent="0.3">
      <c r="A2292" s="3" t="s">
        <v>508</v>
      </c>
      <c r="B2292" s="4" t="s">
        <v>113</v>
      </c>
      <c r="C2292" s="9" t="s">
        <v>114</v>
      </c>
      <c r="D2292" s="4" t="s">
        <v>458</v>
      </c>
      <c r="E2292" s="4" t="s">
        <v>39</v>
      </c>
      <c r="F2292" s="34" t="s">
        <v>296</v>
      </c>
      <c r="G2292" s="35">
        <v>0</v>
      </c>
      <c r="H2292" s="3" t="s">
        <v>463</v>
      </c>
      <c r="I2292" s="36" t="s">
        <v>1</v>
      </c>
      <c r="J2292" s="36" t="s">
        <v>464</v>
      </c>
      <c r="K2292" s="36" t="str">
        <f t="shared" ca="1" si="35"/>
        <v>029AE933-4151-8978-0036-75829B522D83</v>
      </c>
      <c r="L2292" s="37"/>
      <c r="M2292" s="37" t="s">
        <v>115</v>
      </c>
    </row>
    <row r="2293" spans="1:13" ht="15" customHeight="1" x14ac:dyDescent="0.3">
      <c r="A2293" s="3" t="s">
        <v>508</v>
      </c>
      <c r="B2293" s="4" t="s">
        <v>113</v>
      </c>
      <c r="C2293" s="9" t="s">
        <v>114</v>
      </c>
      <c r="D2293" s="4" t="s">
        <v>458</v>
      </c>
      <c r="E2293" s="4" t="s">
        <v>39</v>
      </c>
      <c r="F2293" s="34" t="s">
        <v>298</v>
      </c>
      <c r="G2293" s="35">
        <v>0</v>
      </c>
      <c r="H2293" s="3" t="s">
        <v>463</v>
      </c>
      <c r="I2293" s="36" t="s">
        <v>1</v>
      </c>
      <c r="J2293" s="36" t="s">
        <v>464</v>
      </c>
      <c r="K2293" s="36" t="str">
        <f t="shared" ca="1" si="35"/>
        <v>72881B2D-8A78-CE37-248B-695AFD6A9FAE</v>
      </c>
      <c r="L2293" s="37"/>
      <c r="M2293" s="37" t="s">
        <v>115</v>
      </c>
    </row>
    <row r="2294" spans="1:13" ht="15" customHeight="1" x14ac:dyDescent="0.3">
      <c r="A2294" s="3" t="s">
        <v>508</v>
      </c>
      <c r="B2294" s="4" t="s">
        <v>113</v>
      </c>
      <c r="C2294" s="9" t="s">
        <v>114</v>
      </c>
      <c r="D2294" s="4" t="s">
        <v>458</v>
      </c>
      <c r="E2294" s="4" t="s">
        <v>39</v>
      </c>
      <c r="F2294" s="34" t="s">
        <v>300</v>
      </c>
      <c r="G2294" s="35">
        <v>0</v>
      </c>
      <c r="H2294" s="3" t="s">
        <v>463</v>
      </c>
      <c r="I2294" s="36" t="s">
        <v>1</v>
      </c>
      <c r="J2294" s="36" t="s">
        <v>464</v>
      </c>
      <c r="K2294" s="36" t="str">
        <f t="shared" ca="1" si="35"/>
        <v>4814C845-27B3-5398-B20C-11B3CE8377B3</v>
      </c>
      <c r="L2294" s="37"/>
      <c r="M2294" s="37" t="s">
        <v>115</v>
      </c>
    </row>
    <row r="2295" spans="1:13" ht="15" customHeight="1" x14ac:dyDescent="0.3">
      <c r="A2295" s="3" t="s">
        <v>508</v>
      </c>
      <c r="B2295" s="4" t="s">
        <v>113</v>
      </c>
      <c r="C2295" s="9" t="s">
        <v>114</v>
      </c>
      <c r="D2295" s="4" t="s">
        <v>458</v>
      </c>
      <c r="E2295" s="4" t="s">
        <v>39</v>
      </c>
      <c r="F2295" s="34" t="s">
        <v>302</v>
      </c>
      <c r="G2295" s="35">
        <v>0</v>
      </c>
      <c r="H2295" s="3" t="s">
        <v>463</v>
      </c>
      <c r="I2295" s="36" t="s">
        <v>1</v>
      </c>
      <c r="J2295" s="36" t="s">
        <v>464</v>
      </c>
      <c r="K2295" s="36" t="str">
        <f t="shared" ca="1" si="35"/>
        <v>8039D136-A89F-9CA8-679D-D790567B582C</v>
      </c>
      <c r="L2295" s="37"/>
      <c r="M2295" s="37" t="s">
        <v>115</v>
      </c>
    </row>
    <row r="2296" spans="1:13" ht="15" customHeight="1" x14ac:dyDescent="0.3">
      <c r="A2296" s="3" t="s">
        <v>508</v>
      </c>
      <c r="B2296" s="4" t="s">
        <v>113</v>
      </c>
      <c r="C2296" s="9" t="s">
        <v>114</v>
      </c>
      <c r="D2296" s="4" t="s">
        <v>458</v>
      </c>
      <c r="E2296" s="4" t="s">
        <v>39</v>
      </c>
      <c r="F2296" s="34" t="s">
        <v>304</v>
      </c>
      <c r="G2296" s="35">
        <v>0</v>
      </c>
      <c r="H2296" s="3" t="s">
        <v>463</v>
      </c>
      <c r="I2296" s="36" t="s">
        <v>1</v>
      </c>
      <c r="J2296" s="36" t="s">
        <v>464</v>
      </c>
      <c r="K2296" s="36" t="str">
        <f t="shared" ca="1" si="35"/>
        <v>C6B6FB73-CBE7-0D74-44BF-DC39E7A9F410</v>
      </c>
      <c r="L2296" s="37"/>
      <c r="M2296" s="37" t="s">
        <v>115</v>
      </c>
    </row>
    <row r="2297" spans="1:13" ht="15" customHeight="1" x14ac:dyDescent="0.3">
      <c r="A2297" s="3" t="s">
        <v>508</v>
      </c>
      <c r="B2297" s="4" t="s">
        <v>113</v>
      </c>
      <c r="C2297" s="9" t="s">
        <v>114</v>
      </c>
      <c r="D2297" s="4" t="s">
        <v>458</v>
      </c>
      <c r="E2297" s="4" t="s">
        <v>39</v>
      </c>
      <c r="F2297" s="34" t="s">
        <v>306</v>
      </c>
      <c r="G2297" s="35">
        <v>0</v>
      </c>
      <c r="H2297" s="3" t="s">
        <v>463</v>
      </c>
      <c r="I2297" s="36" t="s">
        <v>1</v>
      </c>
      <c r="J2297" s="36" t="s">
        <v>464</v>
      </c>
      <c r="K2297" s="36" t="str">
        <f t="shared" ca="1" si="35"/>
        <v>912EFE69-3583-1651-E604-666F716EAE1A</v>
      </c>
      <c r="L2297" s="37"/>
      <c r="M2297" s="37" t="s">
        <v>115</v>
      </c>
    </row>
    <row r="2298" spans="1:13" ht="15" customHeight="1" x14ac:dyDescent="0.3">
      <c r="A2298" s="3" t="s">
        <v>508</v>
      </c>
      <c r="B2298" s="4" t="s">
        <v>113</v>
      </c>
      <c r="C2298" s="9" t="s">
        <v>114</v>
      </c>
      <c r="D2298" s="4" t="s">
        <v>458</v>
      </c>
      <c r="E2298" s="4" t="s">
        <v>39</v>
      </c>
      <c r="F2298" s="34" t="s">
        <v>308</v>
      </c>
      <c r="G2298" s="35">
        <v>0</v>
      </c>
      <c r="H2298" s="3" t="s">
        <v>463</v>
      </c>
      <c r="I2298" s="36" t="s">
        <v>1</v>
      </c>
      <c r="J2298" s="36" t="s">
        <v>464</v>
      </c>
      <c r="K2298" s="36" t="str">
        <f t="shared" ca="1" si="35"/>
        <v>99C729D4-165F-378F-0A57-A0BFB5E48F3D</v>
      </c>
      <c r="L2298" s="37"/>
      <c r="M2298" s="37" t="s">
        <v>115</v>
      </c>
    </row>
    <row r="2299" spans="1:13" ht="15" customHeight="1" x14ac:dyDescent="0.3">
      <c r="A2299" s="3" t="s">
        <v>508</v>
      </c>
      <c r="B2299" s="4" t="s">
        <v>113</v>
      </c>
      <c r="C2299" s="9" t="s">
        <v>114</v>
      </c>
      <c r="D2299" s="4" t="s">
        <v>458</v>
      </c>
      <c r="E2299" s="4" t="s">
        <v>39</v>
      </c>
      <c r="F2299" s="34" t="s">
        <v>310</v>
      </c>
      <c r="G2299" s="35">
        <v>0</v>
      </c>
      <c r="H2299" s="3" t="s">
        <v>463</v>
      </c>
      <c r="I2299" s="36" t="s">
        <v>1</v>
      </c>
      <c r="J2299" s="36" t="s">
        <v>464</v>
      </c>
      <c r="K2299" s="36" t="str">
        <f t="shared" ca="1" si="35"/>
        <v>9CB8639C-FB19-A560-5A4A-A4D838F905BD</v>
      </c>
      <c r="L2299" s="37"/>
      <c r="M2299" s="37" t="s">
        <v>115</v>
      </c>
    </row>
    <row r="2300" spans="1:13" ht="15" customHeight="1" x14ac:dyDescent="0.3">
      <c r="A2300" s="3" t="s">
        <v>508</v>
      </c>
      <c r="B2300" s="4" t="s">
        <v>113</v>
      </c>
      <c r="C2300" s="9" t="s">
        <v>114</v>
      </c>
      <c r="D2300" s="4" t="s">
        <v>458</v>
      </c>
      <c r="E2300" s="4" t="s">
        <v>39</v>
      </c>
      <c r="F2300" s="34" t="s">
        <v>312</v>
      </c>
      <c r="G2300" s="35">
        <v>0</v>
      </c>
      <c r="H2300" s="3" t="s">
        <v>463</v>
      </c>
      <c r="I2300" s="36" t="s">
        <v>1</v>
      </c>
      <c r="J2300" s="36" t="s">
        <v>464</v>
      </c>
      <c r="K2300" s="36" t="str">
        <f t="shared" ca="1" si="35"/>
        <v>674DBBF9-CBFA-27A9-C64A-F20D1F4C7EE5</v>
      </c>
      <c r="L2300" s="37"/>
      <c r="M2300" s="37" t="s">
        <v>115</v>
      </c>
    </row>
    <row r="2301" spans="1:13" ht="15" customHeight="1" x14ac:dyDescent="0.3">
      <c r="A2301" s="3" t="s">
        <v>508</v>
      </c>
      <c r="B2301" s="4" t="s">
        <v>113</v>
      </c>
      <c r="C2301" s="9" t="s">
        <v>114</v>
      </c>
      <c r="D2301" s="4" t="s">
        <v>458</v>
      </c>
      <c r="E2301" s="4" t="s">
        <v>39</v>
      </c>
      <c r="F2301" s="34" t="s">
        <v>314</v>
      </c>
      <c r="G2301" s="35">
        <v>0</v>
      </c>
      <c r="H2301" s="3" t="s">
        <v>463</v>
      </c>
      <c r="I2301" s="36" t="s">
        <v>1</v>
      </c>
      <c r="J2301" s="36" t="s">
        <v>464</v>
      </c>
      <c r="K2301" s="36" t="str">
        <f t="shared" ca="1" si="35"/>
        <v>4DC9045B-ED60-8710-D2D1-7CC0198A7CBB</v>
      </c>
      <c r="L2301" s="37"/>
      <c r="M2301" s="37" t="s">
        <v>115</v>
      </c>
    </row>
    <row r="2302" spans="1:13" ht="15" customHeight="1" x14ac:dyDescent="0.3">
      <c r="A2302" s="3" t="s">
        <v>508</v>
      </c>
      <c r="B2302" s="4" t="s">
        <v>113</v>
      </c>
      <c r="C2302" s="9" t="s">
        <v>114</v>
      </c>
      <c r="D2302" s="4" t="s">
        <v>458</v>
      </c>
      <c r="E2302" s="4" t="s">
        <v>39</v>
      </c>
      <c r="F2302" s="34" t="s">
        <v>316</v>
      </c>
      <c r="G2302" s="35">
        <v>0</v>
      </c>
      <c r="H2302" s="3" t="s">
        <v>463</v>
      </c>
      <c r="I2302" s="36" t="s">
        <v>1</v>
      </c>
      <c r="J2302" s="36" t="s">
        <v>464</v>
      </c>
      <c r="K2302" s="36" t="str">
        <f t="shared" ca="1" si="35"/>
        <v>242518B2-1137-338C-73D6-8F261DA98678</v>
      </c>
      <c r="L2302" s="37"/>
      <c r="M2302" s="37" t="s">
        <v>115</v>
      </c>
    </row>
    <row r="2303" spans="1:13" ht="15" customHeight="1" x14ac:dyDescent="0.3">
      <c r="A2303" s="3" t="s">
        <v>508</v>
      </c>
      <c r="B2303" s="4" t="s">
        <v>113</v>
      </c>
      <c r="C2303" s="9" t="s">
        <v>114</v>
      </c>
      <c r="D2303" s="4" t="s">
        <v>458</v>
      </c>
      <c r="E2303" s="4" t="s">
        <v>39</v>
      </c>
      <c r="F2303" s="34" t="s">
        <v>318</v>
      </c>
      <c r="G2303" s="35">
        <v>0</v>
      </c>
      <c r="H2303" s="3" t="s">
        <v>463</v>
      </c>
      <c r="I2303" s="36" t="s">
        <v>1</v>
      </c>
      <c r="J2303" s="36" t="s">
        <v>464</v>
      </c>
      <c r="K2303" s="36" t="str">
        <f t="shared" ca="1" si="35"/>
        <v>DE284153-C3FB-67DA-DB73-3B5E244698A0</v>
      </c>
      <c r="L2303" s="37"/>
      <c r="M2303" s="37" t="s">
        <v>115</v>
      </c>
    </row>
    <row r="2304" spans="1:13" ht="15" customHeight="1" x14ac:dyDescent="0.3">
      <c r="A2304" s="3" t="s">
        <v>508</v>
      </c>
      <c r="B2304" s="4" t="s">
        <v>113</v>
      </c>
      <c r="C2304" s="9" t="s">
        <v>114</v>
      </c>
      <c r="D2304" s="4" t="s">
        <v>458</v>
      </c>
      <c r="E2304" s="4" t="s">
        <v>39</v>
      </c>
      <c r="F2304" s="34" t="s">
        <v>320</v>
      </c>
      <c r="G2304" s="35">
        <v>0</v>
      </c>
      <c r="H2304" s="3" t="s">
        <v>463</v>
      </c>
      <c r="I2304" s="36" t="s">
        <v>1</v>
      </c>
      <c r="J2304" s="36" t="s">
        <v>464</v>
      </c>
      <c r="K2304" s="36" t="str">
        <f t="shared" ca="1" si="35"/>
        <v>260B88EC-536D-CC64-D3BF-23566C95F904</v>
      </c>
      <c r="L2304" s="37"/>
      <c r="M2304" s="37" t="s">
        <v>115</v>
      </c>
    </row>
    <row r="2305" spans="1:13" ht="15" customHeight="1" x14ac:dyDescent="0.3">
      <c r="A2305" s="3" t="s">
        <v>508</v>
      </c>
      <c r="B2305" s="4" t="s">
        <v>113</v>
      </c>
      <c r="C2305" s="9" t="s">
        <v>114</v>
      </c>
      <c r="D2305" s="4" t="s">
        <v>458</v>
      </c>
      <c r="E2305" s="4" t="s">
        <v>39</v>
      </c>
      <c r="F2305" s="34" t="s">
        <v>322</v>
      </c>
      <c r="G2305" s="35">
        <v>0</v>
      </c>
      <c r="H2305" s="3" t="s">
        <v>463</v>
      </c>
      <c r="I2305" s="36" t="s">
        <v>1</v>
      </c>
      <c r="J2305" s="36" t="s">
        <v>464</v>
      </c>
      <c r="K2305" s="36" t="str">
        <f t="shared" ca="1" si="35"/>
        <v>1016098B-C6B7-BCA5-49B1-88BBD624FA8E</v>
      </c>
      <c r="L2305" s="37"/>
      <c r="M2305" s="37" t="s">
        <v>115</v>
      </c>
    </row>
    <row r="2306" spans="1:13" ht="15" customHeight="1" x14ac:dyDescent="0.3">
      <c r="A2306" s="3" t="s">
        <v>508</v>
      </c>
      <c r="B2306" s="4" t="s">
        <v>113</v>
      </c>
      <c r="C2306" s="9" t="s">
        <v>114</v>
      </c>
      <c r="D2306" s="4" t="s">
        <v>458</v>
      </c>
      <c r="E2306" s="4" t="s">
        <v>39</v>
      </c>
      <c r="F2306" s="34" t="s">
        <v>324</v>
      </c>
      <c r="G2306" s="35">
        <v>0</v>
      </c>
      <c r="H2306" s="3" t="s">
        <v>463</v>
      </c>
      <c r="I2306" s="36" t="s">
        <v>1</v>
      </c>
      <c r="J2306" s="36" t="s">
        <v>464</v>
      </c>
      <c r="K2306" s="36" t="str">
        <f t="shared" ref="K2306:K2369" ca="1" si="36">_GuidQuasiHexGenerator</f>
        <v>B636865D-6B76-A5C9-7FDD-298A37182204</v>
      </c>
      <c r="L2306" s="37"/>
      <c r="M2306" s="37" t="s">
        <v>115</v>
      </c>
    </row>
    <row r="2307" spans="1:13" ht="15" customHeight="1" x14ac:dyDescent="0.3">
      <c r="A2307" s="3" t="s">
        <v>508</v>
      </c>
      <c r="B2307" s="4" t="s">
        <v>113</v>
      </c>
      <c r="C2307" s="9" t="s">
        <v>114</v>
      </c>
      <c r="D2307" s="4" t="s">
        <v>458</v>
      </c>
      <c r="E2307" s="4" t="s">
        <v>39</v>
      </c>
      <c r="F2307" s="34" t="s">
        <v>326</v>
      </c>
      <c r="G2307" s="35">
        <v>0</v>
      </c>
      <c r="H2307" s="3" t="s">
        <v>463</v>
      </c>
      <c r="I2307" s="36" t="s">
        <v>1</v>
      </c>
      <c r="J2307" s="36" t="s">
        <v>464</v>
      </c>
      <c r="K2307" s="36" t="str">
        <f t="shared" ca="1" si="36"/>
        <v>117F8CCB-02A0-1F42-30D8-FE3F1B1A730F</v>
      </c>
      <c r="L2307" s="37"/>
      <c r="M2307" s="37" t="s">
        <v>115</v>
      </c>
    </row>
    <row r="2308" spans="1:13" ht="15" customHeight="1" x14ac:dyDescent="0.3">
      <c r="A2308" s="3" t="s">
        <v>508</v>
      </c>
      <c r="B2308" s="4" t="s">
        <v>113</v>
      </c>
      <c r="C2308" s="9" t="s">
        <v>114</v>
      </c>
      <c r="D2308" s="4" t="s">
        <v>458</v>
      </c>
      <c r="E2308" s="4" t="s">
        <v>39</v>
      </c>
      <c r="F2308" s="34" t="s">
        <v>328</v>
      </c>
      <c r="G2308" s="35">
        <v>0</v>
      </c>
      <c r="H2308" s="3" t="s">
        <v>463</v>
      </c>
      <c r="I2308" s="36" t="s">
        <v>1</v>
      </c>
      <c r="J2308" s="36" t="s">
        <v>464</v>
      </c>
      <c r="K2308" s="36" t="str">
        <f t="shared" ca="1" si="36"/>
        <v>318FD3C1-7A0A-DD43-7DE1-A93D0A16FAED</v>
      </c>
      <c r="L2308" s="37"/>
      <c r="M2308" s="37" t="s">
        <v>115</v>
      </c>
    </row>
    <row r="2309" spans="1:13" ht="15" customHeight="1" x14ac:dyDescent="0.3">
      <c r="A2309" s="3" t="s">
        <v>508</v>
      </c>
      <c r="B2309" s="4" t="s">
        <v>113</v>
      </c>
      <c r="C2309" s="9" t="s">
        <v>114</v>
      </c>
      <c r="D2309" s="4" t="s">
        <v>458</v>
      </c>
      <c r="E2309" s="4" t="s">
        <v>39</v>
      </c>
      <c r="F2309" s="34" t="s">
        <v>330</v>
      </c>
      <c r="G2309" s="35">
        <v>0</v>
      </c>
      <c r="H2309" s="3" t="s">
        <v>463</v>
      </c>
      <c r="I2309" s="36" t="s">
        <v>1</v>
      </c>
      <c r="J2309" s="36" t="s">
        <v>464</v>
      </c>
      <c r="K2309" s="36" t="str">
        <f t="shared" ca="1" si="36"/>
        <v>9059995C-9C1B-3C16-A91D-C3D5A8CA4C28</v>
      </c>
      <c r="L2309" s="37"/>
      <c r="M2309" s="37" t="s">
        <v>115</v>
      </c>
    </row>
    <row r="2310" spans="1:13" ht="15" customHeight="1" x14ac:dyDescent="0.3">
      <c r="A2310" s="3" t="s">
        <v>508</v>
      </c>
      <c r="B2310" s="4" t="s">
        <v>113</v>
      </c>
      <c r="C2310" s="9" t="s">
        <v>114</v>
      </c>
      <c r="D2310" s="4" t="s">
        <v>458</v>
      </c>
      <c r="E2310" s="4" t="s">
        <v>39</v>
      </c>
      <c r="F2310" s="34" t="s">
        <v>332</v>
      </c>
      <c r="G2310" s="35">
        <v>0</v>
      </c>
      <c r="H2310" s="3" t="s">
        <v>463</v>
      </c>
      <c r="I2310" s="36" t="s">
        <v>1</v>
      </c>
      <c r="J2310" s="36" t="s">
        <v>464</v>
      </c>
      <c r="K2310" s="36" t="str">
        <f t="shared" ca="1" si="36"/>
        <v>7A302BE8-C757-B8E2-BD21-F8715031CC94</v>
      </c>
      <c r="L2310" s="37"/>
      <c r="M2310" s="37" t="s">
        <v>115</v>
      </c>
    </row>
    <row r="2311" spans="1:13" ht="15" customHeight="1" x14ac:dyDescent="0.3">
      <c r="A2311" s="3" t="s">
        <v>508</v>
      </c>
      <c r="B2311" s="4" t="s">
        <v>113</v>
      </c>
      <c r="C2311" s="9" t="s">
        <v>114</v>
      </c>
      <c r="D2311" s="4" t="s">
        <v>458</v>
      </c>
      <c r="E2311" s="4" t="s">
        <v>39</v>
      </c>
      <c r="F2311" s="34" t="s">
        <v>334</v>
      </c>
      <c r="G2311" s="35">
        <v>0</v>
      </c>
      <c r="H2311" s="3" t="s">
        <v>463</v>
      </c>
      <c r="I2311" s="36" t="s">
        <v>1</v>
      </c>
      <c r="J2311" s="36" t="s">
        <v>464</v>
      </c>
      <c r="K2311" s="36" t="str">
        <f t="shared" ca="1" si="36"/>
        <v>361ACDB5-ACFF-2C11-ED0B-F1A8296A17F1</v>
      </c>
      <c r="L2311" s="37"/>
      <c r="M2311" s="37" t="s">
        <v>115</v>
      </c>
    </row>
    <row r="2312" spans="1:13" ht="15" customHeight="1" x14ac:dyDescent="0.3">
      <c r="A2312" s="3" t="s">
        <v>508</v>
      </c>
      <c r="B2312" s="4" t="s">
        <v>113</v>
      </c>
      <c r="C2312" s="9" t="s">
        <v>114</v>
      </c>
      <c r="D2312" s="4" t="s">
        <v>458</v>
      </c>
      <c r="E2312" s="4" t="s">
        <v>39</v>
      </c>
      <c r="F2312" s="34" t="s">
        <v>336</v>
      </c>
      <c r="G2312" s="35">
        <v>0</v>
      </c>
      <c r="H2312" s="3" t="s">
        <v>463</v>
      </c>
      <c r="I2312" s="36" t="s">
        <v>1</v>
      </c>
      <c r="J2312" s="36" t="s">
        <v>464</v>
      </c>
      <c r="K2312" s="36" t="str">
        <f t="shared" ca="1" si="36"/>
        <v>54BA1078-5AD5-6565-12B0-014E288A85EC</v>
      </c>
      <c r="L2312" s="37"/>
      <c r="M2312" s="37" t="s">
        <v>115</v>
      </c>
    </row>
    <row r="2313" spans="1:13" ht="15" customHeight="1" x14ac:dyDescent="0.3">
      <c r="A2313" s="3" t="s">
        <v>508</v>
      </c>
      <c r="B2313" s="4" t="s">
        <v>113</v>
      </c>
      <c r="C2313" s="9" t="s">
        <v>114</v>
      </c>
      <c r="D2313" s="4" t="s">
        <v>458</v>
      </c>
      <c r="E2313" s="4" t="s">
        <v>39</v>
      </c>
      <c r="F2313" s="34" t="s">
        <v>338</v>
      </c>
      <c r="G2313" s="35">
        <v>0</v>
      </c>
      <c r="H2313" s="3" t="s">
        <v>463</v>
      </c>
      <c r="I2313" s="36" t="s">
        <v>1</v>
      </c>
      <c r="J2313" s="36" t="s">
        <v>464</v>
      </c>
      <c r="K2313" s="36" t="str">
        <f t="shared" ca="1" si="36"/>
        <v>B0EF418D-58EC-CFC1-4BE9-267AAAFFCC3D</v>
      </c>
      <c r="L2313" s="37"/>
      <c r="M2313" s="37" t="s">
        <v>115</v>
      </c>
    </row>
    <row r="2314" spans="1:13" ht="15" customHeight="1" x14ac:dyDescent="0.3">
      <c r="A2314" s="3" t="s">
        <v>508</v>
      </c>
      <c r="B2314" s="4" t="s">
        <v>113</v>
      </c>
      <c r="C2314" s="9" t="s">
        <v>114</v>
      </c>
      <c r="D2314" s="4" t="s">
        <v>458</v>
      </c>
      <c r="E2314" s="4" t="s">
        <v>39</v>
      </c>
      <c r="F2314" s="34" t="s">
        <v>340</v>
      </c>
      <c r="G2314" s="35">
        <v>0</v>
      </c>
      <c r="H2314" s="3" t="s">
        <v>463</v>
      </c>
      <c r="I2314" s="36" t="s">
        <v>1</v>
      </c>
      <c r="J2314" s="36" t="s">
        <v>464</v>
      </c>
      <c r="K2314" s="36" t="str">
        <f t="shared" ca="1" si="36"/>
        <v>2AE82741-3E15-0661-DDFF-25423CA0EEB8</v>
      </c>
      <c r="L2314" s="37"/>
      <c r="M2314" s="37" t="s">
        <v>115</v>
      </c>
    </row>
    <row r="2315" spans="1:13" ht="15" customHeight="1" x14ac:dyDescent="0.3">
      <c r="A2315" s="3" t="s">
        <v>508</v>
      </c>
      <c r="B2315" s="4" t="s">
        <v>113</v>
      </c>
      <c r="C2315" s="9" t="s">
        <v>114</v>
      </c>
      <c r="D2315" s="4" t="s">
        <v>458</v>
      </c>
      <c r="E2315" s="4" t="s">
        <v>39</v>
      </c>
      <c r="F2315" s="34" t="s">
        <v>342</v>
      </c>
      <c r="G2315" s="35">
        <v>0</v>
      </c>
      <c r="H2315" s="3" t="s">
        <v>463</v>
      </c>
      <c r="I2315" s="36" t="s">
        <v>1</v>
      </c>
      <c r="J2315" s="36" t="s">
        <v>464</v>
      </c>
      <c r="K2315" s="36" t="str">
        <f t="shared" ca="1" si="36"/>
        <v>0E176CFA-C7BD-B93E-A8CF-E1DF5ED46A7F</v>
      </c>
      <c r="L2315" s="37"/>
      <c r="M2315" s="37" t="s">
        <v>115</v>
      </c>
    </row>
    <row r="2316" spans="1:13" ht="15" customHeight="1" x14ac:dyDescent="0.3">
      <c r="A2316" s="3" t="s">
        <v>508</v>
      </c>
      <c r="B2316" s="4" t="s">
        <v>113</v>
      </c>
      <c r="C2316" s="9" t="s">
        <v>114</v>
      </c>
      <c r="D2316" s="4" t="s">
        <v>458</v>
      </c>
      <c r="E2316" s="4" t="s">
        <v>39</v>
      </c>
      <c r="F2316" s="34" t="s">
        <v>344</v>
      </c>
      <c r="G2316" s="35">
        <v>0</v>
      </c>
      <c r="H2316" s="3" t="s">
        <v>463</v>
      </c>
      <c r="I2316" s="36" t="s">
        <v>1</v>
      </c>
      <c r="J2316" s="36" t="s">
        <v>464</v>
      </c>
      <c r="K2316" s="36" t="str">
        <f t="shared" ca="1" si="36"/>
        <v>19435038-D389-5C52-6357-6512D60B339D</v>
      </c>
      <c r="L2316" s="37"/>
      <c r="M2316" s="37" t="s">
        <v>115</v>
      </c>
    </row>
    <row r="2317" spans="1:13" ht="15" customHeight="1" x14ac:dyDescent="0.3">
      <c r="A2317" s="3" t="s">
        <v>508</v>
      </c>
      <c r="B2317" s="4" t="s">
        <v>113</v>
      </c>
      <c r="C2317" s="9" t="s">
        <v>114</v>
      </c>
      <c r="D2317" s="4" t="s">
        <v>458</v>
      </c>
      <c r="E2317" s="4" t="s">
        <v>39</v>
      </c>
      <c r="F2317" s="34" t="s">
        <v>346</v>
      </c>
      <c r="G2317" s="35">
        <v>0</v>
      </c>
      <c r="H2317" s="3" t="s">
        <v>463</v>
      </c>
      <c r="I2317" s="36" t="s">
        <v>1</v>
      </c>
      <c r="J2317" s="36" t="s">
        <v>464</v>
      </c>
      <c r="K2317" s="36" t="str">
        <f t="shared" ca="1" si="36"/>
        <v>457F5B00-93B2-6DFE-55A4-6D1F3D9B550B</v>
      </c>
      <c r="L2317" s="37"/>
      <c r="M2317" s="37" t="s">
        <v>115</v>
      </c>
    </row>
    <row r="2318" spans="1:13" ht="15" customHeight="1" x14ac:dyDescent="0.3">
      <c r="A2318" s="3" t="s">
        <v>508</v>
      </c>
      <c r="B2318" s="4" t="s">
        <v>113</v>
      </c>
      <c r="C2318" s="9" t="s">
        <v>114</v>
      </c>
      <c r="D2318" s="4" t="s">
        <v>458</v>
      </c>
      <c r="E2318" s="4" t="s">
        <v>39</v>
      </c>
      <c r="F2318" s="34" t="s">
        <v>348</v>
      </c>
      <c r="G2318" s="35">
        <v>0</v>
      </c>
      <c r="H2318" s="3" t="s">
        <v>463</v>
      </c>
      <c r="I2318" s="36" t="s">
        <v>1</v>
      </c>
      <c r="J2318" s="36" t="s">
        <v>464</v>
      </c>
      <c r="K2318" s="36" t="str">
        <f t="shared" ca="1" si="36"/>
        <v>E8E30E64-333F-B3AA-F9C9-F59284E0A068</v>
      </c>
      <c r="L2318" s="37"/>
      <c r="M2318" s="37" t="s">
        <v>115</v>
      </c>
    </row>
    <row r="2319" spans="1:13" ht="15" customHeight="1" x14ac:dyDescent="0.3">
      <c r="A2319" s="3" t="s">
        <v>508</v>
      </c>
      <c r="B2319" s="4" t="s">
        <v>113</v>
      </c>
      <c r="C2319" s="9" t="s">
        <v>114</v>
      </c>
      <c r="D2319" s="4" t="s">
        <v>458</v>
      </c>
      <c r="E2319" s="4" t="s">
        <v>39</v>
      </c>
      <c r="F2319" s="34" t="s">
        <v>350</v>
      </c>
      <c r="G2319" s="35">
        <v>0</v>
      </c>
      <c r="H2319" s="3" t="s">
        <v>463</v>
      </c>
      <c r="I2319" s="36" t="s">
        <v>1</v>
      </c>
      <c r="J2319" s="36" t="s">
        <v>464</v>
      </c>
      <c r="K2319" s="36" t="str">
        <f t="shared" ca="1" si="36"/>
        <v>758F17E3-AA87-2C38-718E-09E12F566435</v>
      </c>
      <c r="L2319" s="37"/>
      <c r="M2319" s="37" t="s">
        <v>115</v>
      </c>
    </row>
    <row r="2320" spans="1:13" ht="15" customHeight="1" x14ac:dyDescent="0.3">
      <c r="A2320" s="3" t="s">
        <v>508</v>
      </c>
      <c r="B2320" s="4" t="s">
        <v>113</v>
      </c>
      <c r="C2320" s="9" t="s">
        <v>114</v>
      </c>
      <c r="D2320" s="4" t="s">
        <v>458</v>
      </c>
      <c r="E2320" s="4" t="s">
        <v>39</v>
      </c>
      <c r="F2320" s="34" t="s">
        <v>352</v>
      </c>
      <c r="G2320" s="35">
        <v>0</v>
      </c>
      <c r="H2320" s="3" t="s">
        <v>463</v>
      </c>
      <c r="I2320" s="36" t="s">
        <v>1</v>
      </c>
      <c r="J2320" s="36" t="s">
        <v>464</v>
      </c>
      <c r="K2320" s="36" t="str">
        <f t="shared" ca="1" si="36"/>
        <v>E7175CA4-FE78-15D4-7C8A-C554BBC812A6</v>
      </c>
      <c r="L2320" s="37"/>
      <c r="M2320" s="37" t="s">
        <v>115</v>
      </c>
    </row>
    <row r="2321" spans="1:13" ht="15" customHeight="1" x14ac:dyDescent="0.3">
      <c r="A2321" s="3" t="s">
        <v>508</v>
      </c>
      <c r="B2321" s="4" t="s">
        <v>113</v>
      </c>
      <c r="C2321" s="9" t="s">
        <v>114</v>
      </c>
      <c r="D2321" s="4" t="s">
        <v>458</v>
      </c>
      <c r="E2321" s="4" t="s">
        <v>39</v>
      </c>
      <c r="F2321" s="34" t="s">
        <v>354</v>
      </c>
      <c r="G2321" s="35">
        <v>0</v>
      </c>
      <c r="H2321" s="3" t="s">
        <v>463</v>
      </c>
      <c r="I2321" s="36" t="s">
        <v>1</v>
      </c>
      <c r="J2321" s="36" t="s">
        <v>464</v>
      </c>
      <c r="K2321" s="36" t="str">
        <f t="shared" ca="1" si="36"/>
        <v>E7D9E9B7-DA30-6E33-B88B-5911EF5D9B18</v>
      </c>
      <c r="L2321" s="37"/>
      <c r="M2321" s="37" t="s">
        <v>115</v>
      </c>
    </row>
    <row r="2322" spans="1:13" ht="15" customHeight="1" x14ac:dyDescent="0.3">
      <c r="A2322" s="3" t="s">
        <v>508</v>
      </c>
      <c r="B2322" s="4" t="s">
        <v>113</v>
      </c>
      <c r="C2322" s="9" t="s">
        <v>114</v>
      </c>
      <c r="D2322" s="4" t="s">
        <v>458</v>
      </c>
      <c r="E2322" s="4" t="s">
        <v>39</v>
      </c>
      <c r="F2322" s="34" t="s">
        <v>356</v>
      </c>
      <c r="G2322" s="35">
        <v>0</v>
      </c>
      <c r="H2322" s="3" t="s">
        <v>463</v>
      </c>
      <c r="I2322" s="36" t="s">
        <v>1</v>
      </c>
      <c r="J2322" s="36" t="s">
        <v>464</v>
      </c>
      <c r="K2322" s="36" t="str">
        <f t="shared" ca="1" si="36"/>
        <v>5E9BFBEC-A471-4BE5-F5A1-C1925AC02436</v>
      </c>
      <c r="L2322" s="37"/>
      <c r="M2322" s="37" t="s">
        <v>115</v>
      </c>
    </row>
    <row r="2323" spans="1:13" ht="15" customHeight="1" x14ac:dyDescent="0.3">
      <c r="A2323" s="3" t="s">
        <v>508</v>
      </c>
      <c r="B2323" s="4" t="s">
        <v>113</v>
      </c>
      <c r="C2323" s="9" t="s">
        <v>114</v>
      </c>
      <c r="D2323" s="4" t="s">
        <v>458</v>
      </c>
      <c r="E2323" s="4" t="s">
        <v>39</v>
      </c>
      <c r="F2323" s="34" t="s">
        <v>358</v>
      </c>
      <c r="G2323" s="35">
        <v>0</v>
      </c>
      <c r="H2323" s="3" t="s">
        <v>463</v>
      </c>
      <c r="I2323" s="36" t="s">
        <v>1</v>
      </c>
      <c r="J2323" s="36" t="s">
        <v>464</v>
      </c>
      <c r="K2323" s="36" t="str">
        <f t="shared" ca="1" si="36"/>
        <v>175F19E0-6EAD-1F3A-2A94-1FEC82E09D7B</v>
      </c>
      <c r="L2323" s="37"/>
      <c r="M2323" s="37" t="s">
        <v>115</v>
      </c>
    </row>
    <row r="2324" spans="1:13" ht="15" customHeight="1" x14ac:dyDescent="0.3">
      <c r="A2324" s="3" t="s">
        <v>508</v>
      </c>
      <c r="B2324" s="4" t="s">
        <v>113</v>
      </c>
      <c r="C2324" s="9" t="s">
        <v>114</v>
      </c>
      <c r="D2324" s="4" t="s">
        <v>458</v>
      </c>
      <c r="E2324" s="4" t="s">
        <v>39</v>
      </c>
      <c r="F2324" s="34" t="s">
        <v>360</v>
      </c>
      <c r="G2324" s="35">
        <v>0</v>
      </c>
      <c r="H2324" s="3" t="s">
        <v>463</v>
      </c>
      <c r="I2324" s="36" t="s">
        <v>1</v>
      </c>
      <c r="J2324" s="36" t="s">
        <v>464</v>
      </c>
      <c r="K2324" s="36" t="str">
        <f t="shared" ca="1" si="36"/>
        <v>D0D13550-CB98-CFC9-A456-1FA304A3BC3A</v>
      </c>
      <c r="L2324" s="37"/>
      <c r="M2324" s="37" t="s">
        <v>115</v>
      </c>
    </row>
    <row r="2325" spans="1:13" ht="15" customHeight="1" x14ac:dyDescent="0.3">
      <c r="A2325" s="3" t="s">
        <v>508</v>
      </c>
      <c r="B2325" s="4" t="s">
        <v>113</v>
      </c>
      <c r="C2325" s="9" t="s">
        <v>114</v>
      </c>
      <c r="D2325" s="4" t="s">
        <v>458</v>
      </c>
      <c r="E2325" s="4" t="s">
        <v>39</v>
      </c>
      <c r="F2325" s="34" t="s">
        <v>362</v>
      </c>
      <c r="G2325" s="35">
        <v>0</v>
      </c>
      <c r="H2325" s="3" t="s">
        <v>463</v>
      </c>
      <c r="I2325" s="36" t="s">
        <v>1</v>
      </c>
      <c r="J2325" s="36" t="s">
        <v>464</v>
      </c>
      <c r="K2325" s="36" t="str">
        <f t="shared" ca="1" si="36"/>
        <v>87B86C92-B47E-C953-2434-D96D76CABB22</v>
      </c>
      <c r="L2325" s="37"/>
      <c r="M2325" s="37" t="s">
        <v>115</v>
      </c>
    </row>
    <row r="2326" spans="1:13" ht="15" customHeight="1" x14ac:dyDescent="0.3">
      <c r="A2326" s="3" t="s">
        <v>508</v>
      </c>
      <c r="B2326" s="4" t="s">
        <v>113</v>
      </c>
      <c r="C2326" s="9" t="s">
        <v>114</v>
      </c>
      <c r="D2326" s="4" t="s">
        <v>458</v>
      </c>
      <c r="E2326" s="4" t="s">
        <v>39</v>
      </c>
      <c r="F2326" s="34" t="s">
        <v>364</v>
      </c>
      <c r="G2326" s="35">
        <v>0</v>
      </c>
      <c r="H2326" s="3" t="s">
        <v>463</v>
      </c>
      <c r="I2326" s="36" t="s">
        <v>1</v>
      </c>
      <c r="J2326" s="36" t="s">
        <v>464</v>
      </c>
      <c r="K2326" s="36" t="str">
        <f t="shared" ca="1" si="36"/>
        <v>2C78590A-D485-AE0A-6209-73BD4F16DFC0</v>
      </c>
      <c r="L2326" s="37"/>
      <c r="M2326" s="37" t="s">
        <v>115</v>
      </c>
    </row>
    <row r="2327" spans="1:13" ht="15" customHeight="1" x14ac:dyDescent="0.3">
      <c r="A2327" s="3" t="s">
        <v>508</v>
      </c>
      <c r="B2327" s="4" t="s">
        <v>113</v>
      </c>
      <c r="C2327" s="9" t="s">
        <v>114</v>
      </c>
      <c r="D2327" s="4" t="s">
        <v>458</v>
      </c>
      <c r="E2327" s="4" t="s">
        <v>39</v>
      </c>
      <c r="F2327" s="34" t="s">
        <v>366</v>
      </c>
      <c r="G2327" s="35">
        <v>0</v>
      </c>
      <c r="H2327" s="3" t="s">
        <v>463</v>
      </c>
      <c r="I2327" s="36" t="s">
        <v>1</v>
      </c>
      <c r="J2327" s="36" t="s">
        <v>464</v>
      </c>
      <c r="K2327" s="36" t="str">
        <f t="shared" ca="1" si="36"/>
        <v>04344467-017D-B0AA-4448-70323F1890AB</v>
      </c>
      <c r="L2327" s="37"/>
      <c r="M2327" s="37" t="s">
        <v>115</v>
      </c>
    </row>
    <row r="2328" spans="1:13" ht="15" customHeight="1" x14ac:dyDescent="0.3">
      <c r="A2328" s="3" t="s">
        <v>508</v>
      </c>
      <c r="B2328" s="4" t="s">
        <v>113</v>
      </c>
      <c r="C2328" s="9" t="s">
        <v>114</v>
      </c>
      <c r="D2328" s="4" t="s">
        <v>458</v>
      </c>
      <c r="E2328" s="4" t="s">
        <v>39</v>
      </c>
      <c r="F2328" s="34" t="s">
        <v>368</v>
      </c>
      <c r="G2328" s="35">
        <v>0</v>
      </c>
      <c r="H2328" s="3" t="s">
        <v>463</v>
      </c>
      <c r="I2328" s="36" t="s">
        <v>1</v>
      </c>
      <c r="J2328" s="36" t="s">
        <v>464</v>
      </c>
      <c r="K2328" s="36" t="str">
        <f t="shared" ca="1" si="36"/>
        <v>D3375288-C52C-DCA1-BDD2-63EF8C9822D4</v>
      </c>
      <c r="L2328" s="37"/>
      <c r="M2328" s="37" t="s">
        <v>115</v>
      </c>
    </row>
    <row r="2329" spans="1:13" ht="15" customHeight="1" x14ac:dyDescent="0.3">
      <c r="A2329" s="3" t="s">
        <v>508</v>
      </c>
      <c r="B2329" s="4" t="s">
        <v>113</v>
      </c>
      <c r="C2329" s="9" t="s">
        <v>114</v>
      </c>
      <c r="D2329" s="4" t="s">
        <v>458</v>
      </c>
      <c r="E2329" s="4" t="s">
        <v>39</v>
      </c>
      <c r="F2329" s="34" t="s">
        <v>370</v>
      </c>
      <c r="G2329" s="35">
        <v>0</v>
      </c>
      <c r="H2329" s="3" t="s">
        <v>463</v>
      </c>
      <c r="I2329" s="36" t="s">
        <v>1</v>
      </c>
      <c r="J2329" s="36" t="s">
        <v>464</v>
      </c>
      <c r="K2329" s="36" t="str">
        <f t="shared" ca="1" si="36"/>
        <v>FAFDB722-9B9A-F61E-6A06-35E84091E0C4</v>
      </c>
      <c r="L2329" s="37"/>
      <c r="M2329" s="37" t="s">
        <v>115</v>
      </c>
    </row>
    <row r="2330" spans="1:13" ht="15" customHeight="1" x14ac:dyDescent="0.3">
      <c r="A2330" s="3" t="s">
        <v>508</v>
      </c>
      <c r="B2330" s="4" t="s">
        <v>113</v>
      </c>
      <c r="C2330" s="9" t="s">
        <v>114</v>
      </c>
      <c r="D2330" s="4" t="s">
        <v>458</v>
      </c>
      <c r="E2330" s="4" t="s">
        <v>39</v>
      </c>
      <c r="F2330" s="34" t="s">
        <v>372</v>
      </c>
      <c r="G2330" s="35">
        <v>0</v>
      </c>
      <c r="H2330" s="3" t="s">
        <v>463</v>
      </c>
      <c r="I2330" s="36" t="s">
        <v>1</v>
      </c>
      <c r="J2330" s="36" t="s">
        <v>464</v>
      </c>
      <c r="K2330" s="36" t="str">
        <f t="shared" ca="1" si="36"/>
        <v>9341A9CF-0689-DEE8-E922-057B186865C5</v>
      </c>
      <c r="L2330" s="37"/>
      <c r="M2330" s="37" t="s">
        <v>115</v>
      </c>
    </row>
    <row r="2331" spans="1:13" ht="15" customHeight="1" x14ac:dyDescent="0.3">
      <c r="A2331" s="3" t="s">
        <v>508</v>
      </c>
      <c r="B2331" s="4" t="s">
        <v>113</v>
      </c>
      <c r="C2331" s="9" t="s">
        <v>114</v>
      </c>
      <c r="D2331" s="4" t="s">
        <v>458</v>
      </c>
      <c r="E2331" s="4" t="s">
        <v>39</v>
      </c>
      <c r="F2331" s="34" t="s">
        <v>250</v>
      </c>
      <c r="G2331" s="35">
        <v>0</v>
      </c>
      <c r="H2331" s="3" t="s">
        <v>463</v>
      </c>
      <c r="I2331" s="36" t="s">
        <v>1</v>
      </c>
      <c r="J2331" s="36" t="s">
        <v>464</v>
      </c>
      <c r="K2331" s="36" t="str">
        <f t="shared" ca="1" si="36"/>
        <v>CF51834E-2DA1-025C-4528-1947D3D2AC2E</v>
      </c>
      <c r="L2331" s="37"/>
      <c r="M2331" s="37" t="s">
        <v>115</v>
      </c>
    </row>
    <row r="2332" spans="1:13" ht="15" customHeight="1" x14ac:dyDescent="0.3">
      <c r="A2332" s="3" t="s">
        <v>508</v>
      </c>
      <c r="B2332" s="4" t="s">
        <v>113</v>
      </c>
      <c r="C2332" s="9" t="s">
        <v>114</v>
      </c>
      <c r="D2332" s="4" t="s">
        <v>458</v>
      </c>
      <c r="E2332" s="4" t="s">
        <v>39</v>
      </c>
      <c r="F2332" s="34" t="s">
        <v>375</v>
      </c>
      <c r="G2332" s="35">
        <v>0</v>
      </c>
      <c r="H2332" s="3" t="s">
        <v>463</v>
      </c>
      <c r="I2332" s="36" t="s">
        <v>1</v>
      </c>
      <c r="J2332" s="36" t="s">
        <v>464</v>
      </c>
      <c r="K2332" s="36" t="str">
        <f t="shared" ca="1" si="36"/>
        <v>7DB1F5C0-6FFF-A3D5-5790-AAFB843D0FED</v>
      </c>
      <c r="L2332" s="37"/>
      <c r="M2332" s="37" t="s">
        <v>115</v>
      </c>
    </row>
    <row r="2333" spans="1:13" ht="15" customHeight="1" x14ac:dyDescent="0.3">
      <c r="A2333" s="3" t="s">
        <v>509</v>
      </c>
      <c r="B2333" s="4" t="s">
        <v>113</v>
      </c>
      <c r="C2333" s="9" t="s">
        <v>114</v>
      </c>
      <c r="D2333" s="4" t="s">
        <v>458</v>
      </c>
      <c r="E2333" s="4" t="s">
        <v>39</v>
      </c>
      <c r="F2333" s="34" t="s">
        <v>251</v>
      </c>
      <c r="G2333" s="35">
        <v>0.63580800000000015</v>
      </c>
      <c r="H2333" s="3" t="s">
        <v>476</v>
      </c>
      <c r="I2333" s="36" t="s">
        <v>1</v>
      </c>
      <c r="J2333" s="36" t="s">
        <v>464</v>
      </c>
      <c r="K2333" s="36" t="str">
        <f t="shared" ca="1" si="36"/>
        <v>61DF9511-0D70-2F5B-0DF0-D0FC483C9B1C</v>
      </c>
      <c r="L2333" s="37"/>
      <c r="M2333" s="37" t="s">
        <v>115</v>
      </c>
    </row>
    <row r="2334" spans="1:13" ht="15" customHeight="1" x14ac:dyDescent="0.3">
      <c r="A2334" s="3" t="s">
        <v>509</v>
      </c>
      <c r="B2334" s="4" t="s">
        <v>113</v>
      </c>
      <c r="C2334" s="9" t="s">
        <v>114</v>
      </c>
      <c r="D2334" s="4" t="s">
        <v>458</v>
      </c>
      <c r="E2334" s="4" t="s">
        <v>39</v>
      </c>
      <c r="F2334" s="34" t="s">
        <v>254</v>
      </c>
      <c r="G2334" s="35">
        <v>0.33744000000000002</v>
      </c>
      <c r="H2334" s="3" t="s">
        <v>476</v>
      </c>
      <c r="I2334" s="36" t="s">
        <v>1</v>
      </c>
      <c r="J2334" s="36" t="s">
        <v>464</v>
      </c>
      <c r="K2334" s="36" t="str">
        <f t="shared" ca="1" si="36"/>
        <v>F3659ACF-01A5-D9D3-1406-8C4AF8958B3C</v>
      </c>
      <c r="L2334" s="37"/>
      <c r="M2334" s="37" t="s">
        <v>115</v>
      </c>
    </row>
    <row r="2335" spans="1:13" ht="15" customHeight="1" x14ac:dyDescent="0.3">
      <c r="A2335" s="3" t="s">
        <v>509</v>
      </c>
      <c r="B2335" s="4" t="s">
        <v>113</v>
      </c>
      <c r="C2335" s="9" t="s">
        <v>114</v>
      </c>
      <c r="D2335" s="4" t="s">
        <v>458</v>
      </c>
      <c r="E2335" s="4" t="s">
        <v>39</v>
      </c>
      <c r="F2335" s="34" t="s">
        <v>256</v>
      </c>
      <c r="G2335" s="35">
        <v>0.41039999999999999</v>
      </c>
      <c r="H2335" s="3" t="s">
        <v>476</v>
      </c>
      <c r="I2335" s="36" t="s">
        <v>1</v>
      </c>
      <c r="J2335" s="36" t="s">
        <v>464</v>
      </c>
      <c r="K2335" s="36" t="str">
        <f t="shared" ca="1" si="36"/>
        <v>B3201C18-0375-E2DA-9E26-99DB5EFDC323</v>
      </c>
      <c r="L2335" s="37"/>
      <c r="M2335" s="37" t="s">
        <v>115</v>
      </c>
    </row>
    <row r="2336" spans="1:13" ht="15" customHeight="1" x14ac:dyDescent="0.3">
      <c r="A2336" s="3" t="s">
        <v>509</v>
      </c>
      <c r="B2336" s="4" t="s">
        <v>113</v>
      </c>
      <c r="C2336" s="9" t="s">
        <v>114</v>
      </c>
      <c r="D2336" s="4" t="s">
        <v>458</v>
      </c>
      <c r="E2336" s="4" t="s">
        <v>39</v>
      </c>
      <c r="F2336" s="34" t="s">
        <v>258</v>
      </c>
      <c r="G2336" s="35">
        <v>2.78</v>
      </c>
      <c r="H2336" s="3" t="s">
        <v>476</v>
      </c>
      <c r="I2336" s="36" t="s">
        <v>1</v>
      </c>
      <c r="J2336" s="36" t="s">
        <v>464</v>
      </c>
      <c r="K2336" s="36" t="str">
        <f t="shared" ca="1" si="36"/>
        <v>D0A4266B-99A2-6492-83D7-E1048CEC3080</v>
      </c>
      <c r="L2336" s="37"/>
      <c r="M2336" s="37" t="s">
        <v>115</v>
      </c>
    </row>
    <row r="2337" spans="1:13" ht="15" customHeight="1" x14ac:dyDescent="0.3">
      <c r="A2337" s="3" t="s">
        <v>509</v>
      </c>
      <c r="B2337" s="4" t="s">
        <v>113</v>
      </c>
      <c r="C2337" s="9" t="s">
        <v>114</v>
      </c>
      <c r="D2337" s="4" t="s">
        <v>458</v>
      </c>
      <c r="E2337" s="4" t="s">
        <v>39</v>
      </c>
      <c r="F2337" s="34" t="s">
        <v>260</v>
      </c>
      <c r="G2337" s="35">
        <v>0.7407378</v>
      </c>
      <c r="H2337" s="3" t="s">
        <v>476</v>
      </c>
      <c r="I2337" s="36" t="s">
        <v>1</v>
      </c>
      <c r="J2337" s="36" t="s">
        <v>464</v>
      </c>
      <c r="K2337" s="36" t="str">
        <f t="shared" ca="1" si="36"/>
        <v>A7F0037D-0ED9-7718-31D3-430292270120</v>
      </c>
      <c r="L2337" s="37"/>
      <c r="M2337" s="37" t="s">
        <v>115</v>
      </c>
    </row>
    <row r="2338" spans="1:13" ht="15" customHeight="1" x14ac:dyDescent="0.3">
      <c r="A2338" s="3" t="s">
        <v>509</v>
      </c>
      <c r="B2338" s="4" t="s">
        <v>113</v>
      </c>
      <c r="C2338" s="9" t="s">
        <v>114</v>
      </c>
      <c r="D2338" s="4" t="s">
        <v>458</v>
      </c>
      <c r="E2338" s="4" t="s">
        <v>39</v>
      </c>
      <c r="F2338" s="34" t="s">
        <v>262</v>
      </c>
      <c r="G2338" s="35">
        <v>0.46987499999999999</v>
      </c>
      <c r="H2338" s="3" t="s">
        <v>476</v>
      </c>
      <c r="I2338" s="36" t="s">
        <v>1</v>
      </c>
      <c r="J2338" s="36" t="s">
        <v>464</v>
      </c>
      <c r="K2338" s="36" t="str">
        <f t="shared" ca="1" si="36"/>
        <v>E980D9EE-33F8-0517-631D-E493CBB450EE</v>
      </c>
      <c r="L2338" s="37"/>
      <c r="M2338" s="37" t="s">
        <v>115</v>
      </c>
    </row>
    <row r="2339" spans="1:13" ht="15" customHeight="1" x14ac:dyDescent="0.3">
      <c r="A2339" s="3" t="s">
        <v>509</v>
      </c>
      <c r="B2339" s="4" t="s">
        <v>113</v>
      </c>
      <c r="C2339" s="9" t="s">
        <v>114</v>
      </c>
      <c r="D2339" s="4" t="s">
        <v>458</v>
      </c>
      <c r="E2339" s="4" t="s">
        <v>39</v>
      </c>
      <c r="F2339" s="34" t="s">
        <v>264</v>
      </c>
      <c r="G2339" s="35">
        <v>0.33488931</v>
      </c>
      <c r="H2339" s="3" t="s">
        <v>476</v>
      </c>
      <c r="I2339" s="36" t="s">
        <v>1</v>
      </c>
      <c r="J2339" s="36" t="s">
        <v>464</v>
      </c>
      <c r="K2339" s="36" t="str">
        <f t="shared" ca="1" si="36"/>
        <v>DF39F8B6-B174-3EF2-6C96-408CD8BBD829</v>
      </c>
      <c r="L2339" s="37"/>
      <c r="M2339" s="37" t="s">
        <v>115</v>
      </c>
    </row>
    <row r="2340" spans="1:13" ht="15" customHeight="1" x14ac:dyDescent="0.3">
      <c r="A2340" s="3" t="s">
        <v>509</v>
      </c>
      <c r="B2340" s="4" t="s">
        <v>113</v>
      </c>
      <c r="C2340" s="9" t="s">
        <v>114</v>
      </c>
      <c r="D2340" s="4" t="s">
        <v>458</v>
      </c>
      <c r="E2340" s="4" t="s">
        <v>39</v>
      </c>
      <c r="F2340" s="34" t="s">
        <v>266</v>
      </c>
      <c r="G2340" s="35">
        <v>0.15264720000000001</v>
      </c>
      <c r="H2340" s="3" t="s">
        <v>476</v>
      </c>
      <c r="I2340" s="36" t="s">
        <v>1</v>
      </c>
      <c r="J2340" s="36" t="s">
        <v>464</v>
      </c>
      <c r="K2340" s="36" t="str">
        <f t="shared" ca="1" si="36"/>
        <v>6668DC1F-260E-1F26-D771-ACEEC803AB39</v>
      </c>
      <c r="L2340" s="37"/>
      <c r="M2340" s="37" t="s">
        <v>115</v>
      </c>
    </row>
    <row r="2341" spans="1:13" ht="15" customHeight="1" x14ac:dyDescent="0.3">
      <c r="A2341" s="3" t="s">
        <v>509</v>
      </c>
      <c r="B2341" s="4" t="s">
        <v>113</v>
      </c>
      <c r="C2341" s="9" t="s">
        <v>114</v>
      </c>
      <c r="D2341" s="4" t="s">
        <v>458</v>
      </c>
      <c r="E2341" s="4" t="s">
        <v>39</v>
      </c>
      <c r="F2341" s="34" t="s">
        <v>268</v>
      </c>
      <c r="G2341" s="35">
        <v>0.13186799999999999</v>
      </c>
      <c r="H2341" s="3" t="s">
        <v>476</v>
      </c>
      <c r="I2341" s="36" t="s">
        <v>1</v>
      </c>
      <c r="J2341" s="36" t="s">
        <v>464</v>
      </c>
      <c r="K2341" s="36" t="str">
        <f t="shared" ca="1" si="36"/>
        <v>84BD7062-2293-6B36-02C8-7A4CDFF71AF4</v>
      </c>
      <c r="L2341" s="37"/>
      <c r="M2341" s="37" t="s">
        <v>115</v>
      </c>
    </row>
    <row r="2342" spans="1:13" ht="15" customHeight="1" x14ac:dyDescent="0.3">
      <c r="A2342" s="3" t="s">
        <v>509</v>
      </c>
      <c r="B2342" s="4" t="s">
        <v>113</v>
      </c>
      <c r="C2342" s="9" t="s">
        <v>114</v>
      </c>
      <c r="D2342" s="4" t="s">
        <v>458</v>
      </c>
      <c r="E2342" s="4" t="s">
        <v>39</v>
      </c>
      <c r="F2342" s="34" t="s">
        <v>270</v>
      </c>
      <c r="G2342" s="35">
        <v>8.7912000000000004E-2</v>
      </c>
      <c r="H2342" s="3" t="s">
        <v>476</v>
      </c>
      <c r="I2342" s="36" t="s">
        <v>1</v>
      </c>
      <c r="J2342" s="36" t="s">
        <v>464</v>
      </c>
      <c r="K2342" s="36" t="str">
        <f t="shared" ca="1" si="36"/>
        <v>62BB4245-8D8F-BC48-3D67-237071BADF60</v>
      </c>
      <c r="L2342" s="37"/>
      <c r="M2342" s="37" t="s">
        <v>115</v>
      </c>
    </row>
    <row r="2343" spans="1:13" ht="15" customHeight="1" x14ac:dyDescent="0.3">
      <c r="A2343" s="3" t="s">
        <v>509</v>
      </c>
      <c r="B2343" s="4" t="s">
        <v>113</v>
      </c>
      <c r="C2343" s="9" t="s">
        <v>114</v>
      </c>
      <c r="D2343" s="4" t="s">
        <v>458</v>
      </c>
      <c r="E2343" s="4" t="s">
        <v>39</v>
      </c>
      <c r="F2343" s="34" t="s">
        <v>272</v>
      </c>
      <c r="G2343" s="35">
        <v>0.22422</v>
      </c>
      <c r="H2343" s="3" t="s">
        <v>476</v>
      </c>
      <c r="I2343" s="36" t="s">
        <v>1</v>
      </c>
      <c r="J2343" s="36" t="s">
        <v>464</v>
      </c>
      <c r="K2343" s="36" t="str">
        <f t="shared" ca="1" si="36"/>
        <v>772CCBB6-1865-E210-307F-DC1333ECB849</v>
      </c>
      <c r="L2343" s="37"/>
      <c r="M2343" s="37" t="s">
        <v>115</v>
      </c>
    </row>
    <row r="2344" spans="1:13" ht="15" customHeight="1" x14ac:dyDescent="0.3">
      <c r="A2344" s="3" t="s">
        <v>509</v>
      </c>
      <c r="B2344" s="4" t="s">
        <v>113</v>
      </c>
      <c r="C2344" s="9" t="s">
        <v>114</v>
      </c>
      <c r="D2344" s="4" t="s">
        <v>458</v>
      </c>
      <c r="E2344" s="4" t="s">
        <v>39</v>
      </c>
      <c r="F2344" s="34" t="s">
        <v>274</v>
      </c>
      <c r="G2344" s="35">
        <v>0.113792</v>
      </c>
      <c r="H2344" s="3" t="s">
        <v>476</v>
      </c>
      <c r="I2344" s="36" t="s">
        <v>1</v>
      </c>
      <c r="J2344" s="36" t="s">
        <v>464</v>
      </c>
      <c r="K2344" s="36" t="str">
        <f t="shared" ca="1" si="36"/>
        <v>3F4FC616-F23D-5535-5AB6-E0C27CDBCC71</v>
      </c>
      <c r="L2344" s="37"/>
      <c r="M2344" s="37" t="s">
        <v>115</v>
      </c>
    </row>
    <row r="2345" spans="1:13" ht="15" customHeight="1" x14ac:dyDescent="0.3">
      <c r="A2345" s="3" t="s">
        <v>509</v>
      </c>
      <c r="B2345" s="4" t="s">
        <v>113</v>
      </c>
      <c r="C2345" s="9" t="s">
        <v>114</v>
      </c>
      <c r="D2345" s="4" t="s">
        <v>458</v>
      </c>
      <c r="E2345" s="4" t="s">
        <v>39</v>
      </c>
      <c r="F2345" s="34" t="s">
        <v>276</v>
      </c>
      <c r="G2345" s="35">
        <v>3.5804160000000002E-2</v>
      </c>
      <c r="H2345" s="3" t="s">
        <v>476</v>
      </c>
      <c r="I2345" s="36" t="s">
        <v>1</v>
      </c>
      <c r="J2345" s="36" t="s">
        <v>464</v>
      </c>
      <c r="K2345" s="36" t="str">
        <f t="shared" ca="1" si="36"/>
        <v>306E8423-F3AF-2AD0-1BE1-F3127DD8DBDC</v>
      </c>
      <c r="L2345" s="37"/>
      <c r="M2345" s="37" t="s">
        <v>115</v>
      </c>
    </row>
    <row r="2346" spans="1:13" ht="15" customHeight="1" x14ac:dyDescent="0.3">
      <c r="A2346" s="3" t="s">
        <v>509</v>
      </c>
      <c r="B2346" s="4" t="s">
        <v>113</v>
      </c>
      <c r="C2346" s="9" t="s">
        <v>114</v>
      </c>
      <c r="D2346" s="4" t="s">
        <v>458</v>
      </c>
      <c r="E2346" s="4" t="s">
        <v>39</v>
      </c>
      <c r="F2346" s="34" t="s">
        <v>278</v>
      </c>
      <c r="G2346" s="35">
        <v>0.1751838</v>
      </c>
      <c r="H2346" s="3" t="s">
        <v>476</v>
      </c>
      <c r="I2346" s="36" t="s">
        <v>1</v>
      </c>
      <c r="J2346" s="36" t="s">
        <v>464</v>
      </c>
      <c r="K2346" s="36" t="str">
        <f t="shared" ca="1" si="36"/>
        <v>4F983112-0369-213A-7A40-6F60FA4A9D64</v>
      </c>
      <c r="L2346" s="37"/>
      <c r="M2346" s="37" t="s">
        <v>115</v>
      </c>
    </row>
    <row r="2347" spans="1:13" ht="15" customHeight="1" x14ac:dyDescent="0.3">
      <c r="A2347" s="3" t="s">
        <v>509</v>
      </c>
      <c r="B2347" s="4" t="s">
        <v>113</v>
      </c>
      <c r="C2347" s="9" t="s">
        <v>114</v>
      </c>
      <c r="D2347" s="4" t="s">
        <v>458</v>
      </c>
      <c r="E2347" s="4" t="s">
        <v>39</v>
      </c>
      <c r="F2347" s="34" t="s">
        <v>280</v>
      </c>
      <c r="G2347" s="35">
        <v>0.11112499999999999</v>
      </c>
      <c r="H2347" s="3" t="s">
        <v>476</v>
      </c>
      <c r="I2347" s="36" t="s">
        <v>1</v>
      </c>
      <c r="J2347" s="36" t="s">
        <v>464</v>
      </c>
      <c r="K2347" s="36" t="str">
        <f t="shared" ca="1" si="36"/>
        <v>DC4125BC-E9DB-0319-DE2F-D160A36C3578</v>
      </c>
      <c r="L2347" s="37"/>
      <c r="M2347" s="37" t="s">
        <v>115</v>
      </c>
    </row>
    <row r="2348" spans="1:13" ht="15" customHeight="1" x14ac:dyDescent="0.3">
      <c r="A2348" s="3" t="s">
        <v>509</v>
      </c>
      <c r="B2348" s="4" t="s">
        <v>113</v>
      </c>
      <c r="C2348" s="9" t="s">
        <v>114</v>
      </c>
      <c r="D2348" s="4" t="s">
        <v>458</v>
      </c>
      <c r="E2348" s="4" t="s">
        <v>39</v>
      </c>
      <c r="F2348" s="34" t="s">
        <v>282</v>
      </c>
      <c r="G2348" s="35">
        <v>7.9201010000000002E-2</v>
      </c>
      <c r="H2348" s="3" t="s">
        <v>476</v>
      </c>
      <c r="I2348" s="36" t="s">
        <v>1</v>
      </c>
      <c r="J2348" s="36" t="s">
        <v>464</v>
      </c>
      <c r="K2348" s="36" t="str">
        <f t="shared" ca="1" si="36"/>
        <v>DEAC6FF0-B935-875F-6337-235AD41EE177</v>
      </c>
      <c r="L2348" s="37"/>
      <c r="M2348" s="37" t="s">
        <v>115</v>
      </c>
    </row>
    <row r="2349" spans="1:13" ht="15" customHeight="1" x14ac:dyDescent="0.3">
      <c r="A2349" s="3" t="s">
        <v>509</v>
      </c>
      <c r="B2349" s="4" t="s">
        <v>113</v>
      </c>
      <c r="C2349" s="9" t="s">
        <v>114</v>
      </c>
      <c r="D2349" s="4" t="s">
        <v>458</v>
      </c>
      <c r="E2349" s="4" t="s">
        <v>39</v>
      </c>
      <c r="F2349" s="34" t="s">
        <v>284</v>
      </c>
      <c r="G2349" s="35">
        <v>4.2790500000000002E-2</v>
      </c>
      <c r="H2349" s="3" t="s">
        <v>476</v>
      </c>
      <c r="I2349" s="36" t="s">
        <v>1</v>
      </c>
      <c r="J2349" s="36" t="s">
        <v>464</v>
      </c>
      <c r="K2349" s="36" t="str">
        <f t="shared" ca="1" si="36"/>
        <v>24B04BE4-6802-F1E3-659B-45F841430CCC</v>
      </c>
      <c r="L2349" s="37"/>
      <c r="M2349" s="37" t="s">
        <v>115</v>
      </c>
    </row>
    <row r="2350" spans="1:13" ht="15" customHeight="1" x14ac:dyDescent="0.3">
      <c r="A2350" s="3" t="s">
        <v>509</v>
      </c>
      <c r="B2350" s="4" t="s">
        <v>113</v>
      </c>
      <c r="C2350" s="9" t="s">
        <v>114</v>
      </c>
      <c r="D2350" s="4" t="s">
        <v>458</v>
      </c>
      <c r="E2350" s="4" t="s">
        <v>39</v>
      </c>
      <c r="F2350" s="34" t="s">
        <v>286</v>
      </c>
      <c r="G2350" s="35">
        <v>0.14414399999999999</v>
      </c>
      <c r="H2350" s="3" t="s">
        <v>476</v>
      </c>
      <c r="I2350" s="36" t="s">
        <v>1</v>
      </c>
      <c r="J2350" s="36" t="s">
        <v>464</v>
      </c>
      <c r="K2350" s="36" t="str">
        <f t="shared" ca="1" si="36"/>
        <v>43F16754-02AA-1679-9FE6-81CA24C27430</v>
      </c>
      <c r="L2350" s="37"/>
      <c r="M2350" s="37" t="s">
        <v>115</v>
      </c>
    </row>
    <row r="2351" spans="1:13" ht="15" customHeight="1" x14ac:dyDescent="0.3">
      <c r="A2351" s="3" t="s">
        <v>509</v>
      </c>
      <c r="B2351" s="4" t="s">
        <v>113</v>
      </c>
      <c r="C2351" s="9" t="s">
        <v>114</v>
      </c>
      <c r="D2351" s="4" t="s">
        <v>458</v>
      </c>
      <c r="E2351" s="4" t="s">
        <v>39</v>
      </c>
      <c r="F2351" s="34" t="s">
        <v>288</v>
      </c>
      <c r="G2351" s="35">
        <v>0.34234200000000004</v>
      </c>
      <c r="H2351" s="3" t="s">
        <v>476</v>
      </c>
      <c r="I2351" s="36" t="s">
        <v>1</v>
      </c>
      <c r="J2351" s="36" t="s">
        <v>464</v>
      </c>
      <c r="K2351" s="36" t="str">
        <f t="shared" ca="1" si="36"/>
        <v>5123D70D-A5C6-B94D-644E-192553172A94</v>
      </c>
      <c r="L2351" s="37"/>
      <c r="M2351" s="37" t="s">
        <v>115</v>
      </c>
    </row>
    <row r="2352" spans="1:13" ht="15" customHeight="1" x14ac:dyDescent="0.3">
      <c r="A2352" s="3" t="s">
        <v>509</v>
      </c>
      <c r="B2352" s="4" t="s">
        <v>113</v>
      </c>
      <c r="C2352" s="9" t="s">
        <v>114</v>
      </c>
      <c r="D2352" s="4" t="s">
        <v>458</v>
      </c>
      <c r="E2352" s="4" t="s">
        <v>39</v>
      </c>
      <c r="F2352" s="34" t="s">
        <v>290</v>
      </c>
      <c r="G2352" s="35">
        <v>0.14605823999999998</v>
      </c>
      <c r="H2352" s="3" t="s">
        <v>476</v>
      </c>
      <c r="I2352" s="36" t="s">
        <v>1</v>
      </c>
      <c r="J2352" s="36" t="s">
        <v>464</v>
      </c>
      <c r="K2352" s="36" t="str">
        <f t="shared" ca="1" si="36"/>
        <v>35628786-3D88-A4D1-DBAA-E1CB4FDA1229</v>
      </c>
      <c r="L2352" s="37"/>
      <c r="M2352" s="37" t="s">
        <v>115</v>
      </c>
    </row>
    <row r="2353" spans="1:13" ht="15" customHeight="1" x14ac:dyDescent="0.3">
      <c r="A2353" s="3" t="s">
        <v>509</v>
      </c>
      <c r="B2353" s="4" t="s">
        <v>113</v>
      </c>
      <c r="C2353" s="9" t="s">
        <v>114</v>
      </c>
      <c r="D2353" s="4" t="s">
        <v>458</v>
      </c>
      <c r="E2353" s="4" t="s">
        <v>39</v>
      </c>
      <c r="F2353" s="34" t="s">
        <v>292</v>
      </c>
      <c r="G2353" s="35">
        <v>3.4449999999999998</v>
      </c>
      <c r="H2353" s="3" t="s">
        <v>476</v>
      </c>
      <c r="I2353" s="36" t="s">
        <v>1</v>
      </c>
      <c r="J2353" s="36" t="s">
        <v>464</v>
      </c>
      <c r="K2353" s="36" t="str">
        <f t="shared" ca="1" si="36"/>
        <v>6769C005-444E-4AD6-9858-CD31CE4B1B1F</v>
      </c>
      <c r="L2353" s="37"/>
      <c r="M2353" s="37" t="s">
        <v>115</v>
      </c>
    </row>
    <row r="2354" spans="1:13" ht="15" customHeight="1" x14ac:dyDescent="0.3">
      <c r="A2354" s="3" t="s">
        <v>509</v>
      </c>
      <c r="B2354" s="4" t="s">
        <v>113</v>
      </c>
      <c r="C2354" s="9" t="s">
        <v>114</v>
      </c>
      <c r="D2354" s="4" t="s">
        <v>458</v>
      </c>
      <c r="E2354" s="4" t="s">
        <v>39</v>
      </c>
      <c r="F2354" s="34" t="s">
        <v>294</v>
      </c>
      <c r="G2354" s="35">
        <v>0.34234200000000004</v>
      </c>
      <c r="H2354" s="3" t="s">
        <v>476</v>
      </c>
      <c r="I2354" s="36" t="s">
        <v>1</v>
      </c>
      <c r="J2354" s="36" t="s">
        <v>464</v>
      </c>
      <c r="K2354" s="36" t="str">
        <f t="shared" ca="1" si="36"/>
        <v>45CDB23D-0C50-6F4E-0183-70C25155F3A9</v>
      </c>
      <c r="L2354" s="37"/>
      <c r="M2354" s="37" t="s">
        <v>115</v>
      </c>
    </row>
    <row r="2355" spans="1:13" ht="15" customHeight="1" x14ac:dyDescent="0.3">
      <c r="A2355" s="3" t="s">
        <v>509</v>
      </c>
      <c r="B2355" s="4" t="s">
        <v>113</v>
      </c>
      <c r="C2355" s="9" t="s">
        <v>114</v>
      </c>
      <c r="D2355" s="4" t="s">
        <v>458</v>
      </c>
      <c r="E2355" s="4" t="s">
        <v>39</v>
      </c>
      <c r="F2355" s="34" t="s">
        <v>296</v>
      </c>
      <c r="G2355" s="35">
        <v>0.35640149999999998</v>
      </c>
      <c r="H2355" s="3" t="s">
        <v>476</v>
      </c>
      <c r="I2355" s="36" t="s">
        <v>1</v>
      </c>
      <c r="J2355" s="36" t="s">
        <v>464</v>
      </c>
      <c r="K2355" s="36" t="str">
        <f t="shared" ca="1" si="36"/>
        <v>0933366D-AAE5-1D1F-D572-2677163C8A89</v>
      </c>
      <c r="L2355" s="37"/>
      <c r="M2355" s="37" t="s">
        <v>115</v>
      </c>
    </row>
    <row r="2356" spans="1:13" ht="15" customHeight="1" x14ac:dyDescent="0.3">
      <c r="A2356" s="3" t="s">
        <v>509</v>
      </c>
      <c r="B2356" s="4" t="s">
        <v>113</v>
      </c>
      <c r="C2356" s="9" t="s">
        <v>114</v>
      </c>
      <c r="D2356" s="4" t="s">
        <v>458</v>
      </c>
      <c r="E2356" s="4" t="s">
        <v>39</v>
      </c>
      <c r="F2356" s="34" t="s">
        <v>298</v>
      </c>
      <c r="G2356" s="35">
        <v>8.1103999999999996E-2</v>
      </c>
      <c r="H2356" s="3" t="s">
        <v>476</v>
      </c>
      <c r="I2356" s="36" t="s">
        <v>1</v>
      </c>
      <c r="J2356" s="36" t="s">
        <v>464</v>
      </c>
      <c r="K2356" s="36" t="str">
        <f t="shared" ca="1" si="36"/>
        <v>B248FEA0-637B-EFBF-A529-01FC77CCC0A8</v>
      </c>
      <c r="L2356" s="37"/>
      <c r="M2356" s="37" t="s">
        <v>115</v>
      </c>
    </row>
    <row r="2357" spans="1:13" ht="15" customHeight="1" x14ac:dyDescent="0.3">
      <c r="A2357" s="3" t="s">
        <v>509</v>
      </c>
      <c r="B2357" s="4" t="s">
        <v>113</v>
      </c>
      <c r="C2357" s="9" t="s">
        <v>114</v>
      </c>
      <c r="D2357" s="4" t="s">
        <v>458</v>
      </c>
      <c r="E2357" s="4" t="s">
        <v>39</v>
      </c>
      <c r="F2357" s="34" t="s">
        <v>300</v>
      </c>
      <c r="G2357" s="35">
        <v>0.1030788</v>
      </c>
      <c r="H2357" s="3" t="s">
        <v>476</v>
      </c>
      <c r="I2357" s="36" t="s">
        <v>1</v>
      </c>
      <c r="J2357" s="36" t="s">
        <v>464</v>
      </c>
      <c r="K2357" s="36" t="str">
        <f t="shared" ca="1" si="36"/>
        <v>7B9BDCB8-2B9E-CCA3-5D1F-F5D212DE8F4B</v>
      </c>
      <c r="L2357" s="37"/>
      <c r="M2357" s="37" t="s">
        <v>115</v>
      </c>
    </row>
    <row r="2358" spans="1:13" ht="15" customHeight="1" x14ac:dyDescent="0.3">
      <c r="A2358" s="3" t="s">
        <v>509</v>
      </c>
      <c r="B2358" s="4" t="s">
        <v>113</v>
      </c>
      <c r="C2358" s="9" t="s">
        <v>114</v>
      </c>
      <c r="D2358" s="4" t="s">
        <v>458</v>
      </c>
      <c r="E2358" s="4" t="s">
        <v>39</v>
      </c>
      <c r="F2358" s="34" t="s">
        <v>302</v>
      </c>
      <c r="G2358" s="35">
        <v>8.8775999999999994E-2</v>
      </c>
      <c r="H2358" s="3" t="s">
        <v>476</v>
      </c>
      <c r="I2358" s="36" t="s">
        <v>1</v>
      </c>
      <c r="J2358" s="36" t="s">
        <v>464</v>
      </c>
      <c r="K2358" s="36" t="str">
        <f t="shared" ca="1" si="36"/>
        <v>50BC4C83-749A-5745-3E80-BE87F65D2F42</v>
      </c>
      <c r="L2358" s="37"/>
      <c r="M2358" s="37" t="s">
        <v>115</v>
      </c>
    </row>
    <row r="2359" spans="1:13" ht="15" customHeight="1" x14ac:dyDescent="0.3">
      <c r="A2359" s="3" t="s">
        <v>509</v>
      </c>
      <c r="B2359" s="4" t="s">
        <v>113</v>
      </c>
      <c r="C2359" s="9" t="s">
        <v>114</v>
      </c>
      <c r="D2359" s="4" t="s">
        <v>458</v>
      </c>
      <c r="E2359" s="4" t="s">
        <v>39</v>
      </c>
      <c r="F2359" s="34" t="s">
        <v>304</v>
      </c>
      <c r="G2359" s="35">
        <v>1.7125E-3</v>
      </c>
      <c r="H2359" s="3" t="s">
        <v>476</v>
      </c>
      <c r="I2359" s="36" t="s">
        <v>1</v>
      </c>
      <c r="J2359" s="36" t="s">
        <v>464</v>
      </c>
      <c r="K2359" s="36" t="str">
        <f t="shared" ca="1" si="36"/>
        <v>83680790-FA19-E259-5FB3-FF0A8634A57B</v>
      </c>
      <c r="L2359" s="37"/>
      <c r="M2359" s="37" t="s">
        <v>115</v>
      </c>
    </row>
    <row r="2360" spans="1:13" ht="15" customHeight="1" x14ac:dyDescent="0.3">
      <c r="A2360" s="3" t="s">
        <v>509</v>
      </c>
      <c r="B2360" s="4" t="s">
        <v>113</v>
      </c>
      <c r="C2360" s="9" t="s">
        <v>114</v>
      </c>
      <c r="D2360" s="4" t="s">
        <v>458</v>
      </c>
      <c r="E2360" s="4" t="s">
        <v>39</v>
      </c>
      <c r="F2360" s="34" t="s">
        <v>306</v>
      </c>
      <c r="G2360" s="35">
        <v>1.5748125E-3</v>
      </c>
      <c r="H2360" s="3" t="s">
        <v>476</v>
      </c>
      <c r="I2360" s="36" t="s">
        <v>1</v>
      </c>
      <c r="J2360" s="36" t="s">
        <v>464</v>
      </c>
      <c r="K2360" s="36" t="str">
        <f t="shared" ca="1" si="36"/>
        <v>D17703C0-C17C-9BBE-067A-B19451D1725B</v>
      </c>
      <c r="L2360" s="37"/>
      <c r="M2360" s="37" t="s">
        <v>115</v>
      </c>
    </row>
    <row r="2361" spans="1:13" ht="15" customHeight="1" x14ac:dyDescent="0.3">
      <c r="A2361" s="3" t="s">
        <v>509</v>
      </c>
      <c r="B2361" s="4" t="s">
        <v>113</v>
      </c>
      <c r="C2361" s="9" t="s">
        <v>114</v>
      </c>
      <c r="D2361" s="4" t="s">
        <v>458</v>
      </c>
      <c r="E2361" s="4" t="s">
        <v>39</v>
      </c>
      <c r="F2361" s="34" t="s">
        <v>308</v>
      </c>
      <c r="G2361" s="35">
        <v>1.7118149999999999E-2</v>
      </c>
      <c r="H2361" s="3" t="s">
        <v>476</v>
      </c>
      <c r="I2361" s="36" t="s">
        <v>1</v>
      </c>
      <c r="J2361" s="36" t="s">
        <v>464</v>
      </c>
      <c r="K2361" s="36" t="str">
        <f t="shared" ca="1" si="36"/>
        <v>1F02445B-41EE-BBA2-C698-CA92717AF6CA</v>
      </c>
      <c r="L2361" s="37"/>
      <c r="M2361" s="37" t="s">
        <v>115</v>
      </c>
    </row>
    <row r="2362" spans="1:13" ht="15" customHeight="1" x14ac:dyDescent="0.3">
      <c r="A2362" s="3" t="s">
        <v>509</v>
      </c>
      <c r="B2362" s="4" t="s">
        <v>113</v>
      </c>
      <c r="C2362" s="9" t="s">
        <v>114</v>
      </c>
      <c r="D2362" s="4" t="s">
        <v>458</v>
      </c>
      <c r="E2362" s="4" t="s">
        <v>39</v>
      </c>
      <c r="F2362" s="34" t="s">
        <v>310</v>
      </c>
      <c r="G2362" s="35">
        <v>0.12275200000000001</v>
      </c>
      <c r="H2362" s="3" t="s">
        <v>476</v>
      </c>
      <c r="I2362" s="36" t="s">
        <v>1</v>
      </c>
      <c r="J2362" s="36" t="s">
        <v>464</v>
      </c>
      <c r="K2362" s="36" t="str">
        <f t="shared" ca="1" si="36"/>
        <v>359CFDFB-1212-9DAB-C0EA-EABDF54C16BC</v>
      </c>
      <c r="L2362" s="37"/>
      <c r="M2362" s="37" t="s">
        <v>115</v>
      </c>
    </row>
    <row r="2363" spans="1:13" ht="15" customHeight="1" x14ac:dyDescent="0.3">
      <c r="A2363" s="3" t="s">
        <v>509</v>
      </c>
      <c r="B2363" s="4" t="s">
        <v>113</v>
      </c>
      <c r="C2363" s="9" t="s">
        <v>114</v>
      </c>
      <c r="D2363" s="4" t="s">
        <v>458</v>
      </c>
      <c r="E2363" s="4" t="s">
        <v>39</v>
      </c>
      <c r="F2363" s="34" t="s">
        <v>312</v>
      </c>
      <c r="G2363" s="35">
        <v>0.53939200000000009</v>
      </c>
      <c r="H2363" s="3" t="s">
        <v>476</v>
      </c>
      <c r="I2363" s="36" t="s">
        <v>1</v>
      </c>
      <c r="J2363" s="36" t="s">
        <v>464</v>
      </c>
      <c r="K2363" s="36" t="str">
        <f t="shared" ca="1" si="36"/>
        <v>7275039A-7782-D6FD-F451-40AF93B75122</v>
      </c>
      <c r="L2363" s="37"/>
      <c r="M2363" s="37" t="s">
        <v>115</v>
      </c>
    </row>
    <row r="2364" spans="1:13" ht="15" customHeight="1" x14ac:dyDescent="0.3">
      <c r="A2364" s="3" t="s">
        <v>509</v>
      </c>
      <c r="B2364" s="4" t="s">
        <v>113</v>
      </c>
      <c r="C2364" s="9" t="s">
        <v>114</v>
      </c>
      <c r="D2364" s="4" t="s">
        <v>458</v>
      </c>
      <c r="E2364" s="4" t="s">
        <v>39</v>
      </c>
      <c r="F2364" s="34" t="s">
        <v>314</v>
      </c>
      <c r="G2364" s="35">
        <v>0.10108400000000001</v>
      </c>
      <c r="H2364" s="3" t="s">
        <v>476</v>
      </c>
      <c r="I2364" s="36" t="s">
        <v>1</v>
      </c>
      <c r="J2364" s="36" t="s">
        <v>464</v>
      </c>
      <c r="K2364" s="36" t="str">
        <f t="shared" ca="1" si="36"/>
        <v>36F862ED-23A1-4B96-723B-47F0A6F33C9A</v>
      </c>
      <c r="L2364" s="37"/>
      <c r="M2364" s="37" t="s">
        <v>115</v>
      </c>
    </row>
    <row r="2365" spans="1:13" ht="15" customHeight="1" x14ac:dyDescent="0.3">
      <c r="A2365" s="3" t="s">
        <v>509</v>
      </c>
      <c r="B2365" s="4" t="s">
        <v>113</v>
      </c>
      <c r="C2365" s="9" t="s">
        <v>114</v>
      </c>
      <c r="D2365" s="4" t="s">
        <v>458</v>
      </c>
      <c r="E2365" s="4" t="s">
        <v>39</v>
      </c>
      <c r="F2365" s="34" t="s">
        <v>316</v>
      </c>
      <c r="G2365" s="35">
        <v>0.71276800000000007</v>
      </c>
      <c r="H2365" s="3" t="s">
        <v>476</v>
      </c>
      <c r="I2365" s="36" t="s">
        <v>1</v>
      </c>
      <c r="J2365" s="36" t="s">
        <v>464</v>
      </c>
      <c r="K2365" s="36" t="str">
        <f t="shared" ca="1" si="36"/>
        <v>387966F3-5190-4289-0A07-BB7AD2C468A6</v>
      </c>
      <c r="L2365" s="37"/>
      <c r="M2365" s="37" t="s">
        <v>115</v>
      </c>
    </row>
    <row r="2366" spans="1:13" ht="15" customHeight="1" x14ac:dyDescent="0.3">
      <c r="A2366" s="3" t="s">
        <v>509</v>
      </c>
      <c r="B2366" s="4" t="s">
        <v>113</v>
      </c>
      <c r="C2366" s="9" t="s">
        <v>114</v>
      </c>
      <c r="D2366" s="4" t="s">
        <v>458</v>
      </c>
      <c r="E2366" s="4" t="s">
        <v>39</v>
      </c>
      <c r="F2366" s="34" t="s">
        <v>318</v>
      </c>
      <c r="G2366" s="35">
        <v>0.34986600000000007</v>
      </c>
      <c r="H2366" s="3" t="s">
        <v>476</v>
      </c>
      <c r="I2366" s="36" t="s">
        <v>1</v>
      </c>
      <c r="J2366" s="36" t="s">
        <v>464</v>
      </c>
      <c r="K2366" s="36" t="str">
        <f t="shared" ca="1" si="36"/>
        <v>5B27B576-1A7C-9FCA-E0EA-F9A6A3674290</v>
      </c>
      <c r="L2366" s="37"/>
      <c r="M2366" s="37" t="s">
        <v>115</v>
      </c>
    </row>
    <row r="2367" spans="1:13" ht="15" customHeight="1" x14ac:dyDescent="0.3">
      <c r="A2367" s="3" t="s">
        <v>509</v>
      </c>
      <c r="B2367" s="4" t="s">
        <v>113</v>
      </c>
      <c r="C2367" s="9" t="s">
        <v>114</v>
      </c>
      <c r="D2367" s="4" t="s">
        <v>458</v>
      </c>
      <c r="E2367" s="4" t="s">
        <v>39</v>
      </c>
      <c r="F2367" s="34" t="s">
        <v>320</v>
      </c>
      <c r="G2367" s="35">
        <v>0.123519</v>
      </c>
      <c r="H2367" s="3" t="s">
        <v>476</v>
      </c>
      <c r="I2367" s="36" t="s">
        <v>1</v>
      </c>
      <c r="J2367" s="36" t="s">
        <v>464</v>
      </c>
      <c r="K2367" s="36" t="str">
        <f t="shared" ca="1" si="36"/>
        <v>EE76C9D5-F3AD-F027-5545-B8AC691AD534</v>
      </c>
      <c r="L2367" s="37"/>
      <c r="M2367" s="37" t="s">
        <v>115</v>
      </c>
    </row>
    <row r="2368" spans="1:13" ht="15" customHeight="1" x14ac:dyDescent="0.3">
      <c r="A2368" s="3" t="s">
        <v>509</v>
      </c>
      <c r="B2368" s="4" t="s">
        <v>113</v>
      </c>
      <c r="C2368" s="9" t="s">
        <v>114</v>
      </c>
      <c r="D2368" s="4" t="s">
        <v>458</v>
      </c>
      <c r="E2368" s="4" t="s">
        <v>39</v>
      </c>
      <c r="F2368" s="34" t="s">
        <v>322</v>
      </c>
      <c r="G2368" s="35">
        <v>9.5829999999999999E-2</v>
      </c>
      <c r="H2368" s="3" t="s">
        <v>476</v>
      </c>
      <c r="I2368" s="36" t="s">
        <v>1</v>
      </c>
      <c r="J2368" s="36" t="s">
        <v>464</v>
      </c>
      <c r="K2368" s="36" t="str">
        <f t="shared" ca="1" si="36"/>
        <v>6E8B5F3E-F191-C070-AC1E-80054D0F409F</v>
      </c>
      <c r="L2368" s="37"/>
      <c r="M2368" s="37" t="s">
        <v>115</v>
      </c>
    </row>
    <row r="2369" spans="1:13" ht="15" customHeight="1" x14ac:dyDescent="0.3">
      <c r="A2369" s="3" t="s">
        <v>509</v>
      </c>
      <c r="B2369" s="4" t="s">
        <v>113</v>
      </c>
      <c r="C2369" s="9" t="s">
        <v>114</v>
      </c>
      <c r="D2369" s="4" t="s">
        <v>458</v>
      </c>
      <c r="E2369" s="4" t="s">
        <v>39</v>
      </c>
      <c r="F2369" s="34" t="s">
        <v>324</v>
      </c>
      <c r="G2369" s="35">
        <v>0.20250000000000001</v>
      </c>
      <c r="H2369" s="3" t="s">
        <v>476</v>
      </c>
      <c r="I2369" s="36" t="s">
        <v>1</v>
      </c>
      <c r="J2369" s="36" t="s">
        <v>464</v>
      </c>
      <c r="K2369" s="36" t="str">
        <f t="shared" ca="1" si="36"/>
        <v>64B5C7BD-5F83-8236-498C-EBD789140B41</v>
      </c>
      <c r="L2369" s="37"/>
      <c r="M2369" s="37" t="s">
        <v>115</v>
      </c>
    </row>
    <row r="2370" spans="1:13" ht="15" customHeight="1" x14ac:dyDescent="0.3">
      <c r="A2370" s="3" t="s">
        <v>509</v>
      </c>
      <c r="B2370" s="4" t="s">
        <v>113</v>
      </c>
      <c r="C2370" s="9" t="s">
        <v>114</v>
      </c>
      <c r="D2370" s="4" t="s">
        <v>458</v>
      </c>
      <c r="E2370" s="4" t="s">
        <v>39</v>
      </c>
      <c r="F2370" s="34" t="s">
        <v>326</v>
      </c>
      <c r="G2370" s="35">
        <v>0.8303988000000001</v>
      </c>
      <c r="H2370" s="3" t="s">
        <v>476</v>
      </c>
      <c r="I2370" s="36" t="s">
        <v>1</v>
      </c>
      <c r="J2370" s="36" t="s">
        <v>464</v>
      </c>
      <c r="K2370" s="36" t="str">
        <f t="shared" ref="K2370:K2433" ca="1" si="37">_GuidQuasiHexGenerator</f>
        <v>93708F13-DF93-1E98-1C55-8BEE0E6BE4DC</v>
      </c>
      <c r="L2370" s="37"/>
      <c r="M2370" s="37" t="s">
        <v>115</v>
      </c>
    </row>
    <row r="2371" spans="1:13" ht="15" customHeight="1" x14ac:dyDescent="0.3">
      <c r="A2371" s="3" t="s">
        <v>509</v>
      </c>
      <c r="B2371" s="4" t="s">
        <v>113</v>
      </c>
      <c r="C2371" s="9" t="s">
        <v>114</v>
      </c>
      <c r="D2371" s="4" t="s">
        <v>458</v>
      </c>
      <c r="E2371" s="4" t="s">
        <v>39</v>
      </c>
      <c r="F2371" s="34" t="s">
        <v>328</v>
      </c>
      <c r="G2371" s="35">
        <v>0.53433600000000003</v>
      </c>
      <c r="H2371" s="3" t="s">
        <v>476</v>
      </c>
      <c r="I2371" s="36" t="s">
        <v>1</v>
      </c>
      <c r="J2371" s="36" t="s">
        <v>464</v>
      </c>
      <c r="K2371" s="36" t="str">
        <f t="shared" ca="1" si="37"/>
        <v>0AA4C8C0-A5C8-8AF2-AD34-4B0D0144A506</v>
      </c>
      <c r="L2371" s="37"/>
      <c r="M2371" s="37" t="s">
        <v>115</v>
      </c>
    </row>
    <row r="2372" spans="1:13" ht="15" customHeight="1" x14ac:dyDescent="0.3">
      <c r="A2372" s="3" t="s">
        <v>509</v>
      </c>
      <c r="B2372" s="4" t="s">
        <v>113</v>
      </c>
      <c r="C2372" s="9" t="s">
        <v>114</v>
      </c>
      <c r="D2372" s="4" t="s">
        <v>458</v>
      </c>
      <c r="E2372" s="4" t="s">
        <v>39</v>
      </c>
      <c r="F2372" s="34" t="s">
        <v>330</v>
      </c>
      <c r="G2372" s="35">
        <v>0.27865600000000001</v>
      </c>
      <c r="H2372" s="3" t="s">
        <v>476</v>
      </c>
      <c r="I2372" s="36" t="s">
        <v>1</v>
      </c>
      <c r="J2372" s="36" t="s">
        <v>464</v>
      </c>
      <c r="K2372" s="36" t="str">
        <f t="shared" ca="1" si="37"/>
        <v>F5FAEE18-B75B-15CA-E5BD-4F242E62D465</v>
      </c>
      <c r="L2372" s="37"/>
      <c r="M2372" s="37" t="s">
        <v>115</v>
      </c>
    </row>
    <row r="2373" spans="1:13" ht="15" customHeight="1" x14ac:dyDescent="0.3">
      <c r="A2373" s="3" t="s">
        <v>509</v>
      </c>
      <c r="B2373" s="4" t="s">
        <v>113</v>
      </c>
      <c r="C2373" s="9" t="s">
        <v>114</v>
      </c>
      <c r="D2373" s="4" t="s">
        <v>458</v>
      </c>
      <c r="E2373" s="4" t="s">
        <v>39</v>
      </c>
      <c r="F2373" s="34" t="s">
        <v>332</v>
      </c>
      <c r="G2373" s="35">
        <v>5.6979999999999996E-2</v>
      </c>
      <c r="H2373" s="3" t="s">
        <v>476</v>
      </c>
      <c r="I2373" s="36" t="s">
        <v>1</v>
      </c>
      <c r="J2373" s="36" t="s">
        <v>464</v>
      </c>
      <c r="K2373" s="36" t="str">
        <f t="shared" ca="1" si="37"/>
        <v>C979BAEE-E8D3-9CC1-0D52-C037627EA0BF</v>
      </c>
      <c r="L2373" s="37"/>
      <c r="M2373" s="37" t="s">
        <v>115</v>
      </c>
    </row>
    <row r="2374" spans="1:13" ht="15" customHeight="1" x14ac:dyDescent="0.3">
      <c r="A2374" s="3" t="s">
        <v>509</v>
      </c>
      <c r="B2374" s="4" t="s">
        <v>113</v>
      </c>
      <c r="C2374" s="9" t="s">
        <v>114</v>
      </c>
      <c r="D2374" s="4" t="s">
        <v>458</v>
      </c>
      <c r="E2374" s="4" t="s">
        <v>39</v>
      </c>
      <c r="F2374" s="34" t="s">
        <v>334</v>
      </c>
      <c r="G2374" s="35">
        <v>0.36822400000000005</v>
      </c>
      <c r="H2374" s="3" t="s">
        <v>476</v>
      </c>
      <c r="I2374" s="36" t="s">
        <v>1</v>
      </c>
      <c r="J2374" s="36" t="s">
        <v>464</v>
      </c>
      <c r="K2374" s="36" t="str">
        <f t="shared" ca="1" si="37"/>
        <v>BC908F7F-4A0B-1AA2-AF65-9176E013C269</v>
      </c>
      <c r="L2374" s="37"/>
      <c r="M2374" s="37" t="s">
        <v>115</v>
      </c>
    </row>
    <row r="2375" spans="1:13" ht="15" customHeight="1" x14ac:dyDescent="0.3">
      <c r="A2375" s="3" t="s">
        <v>509</v>
      </c>
      <c r="B2375" s="4" t="s">
        <v>113</v>
      </c>
      <c r="C2375" s="9" t="s">
        <v>114</v>
      </c>
      <c r="D2375" s="4" t="s">
        <v>458</v>
      </c>
      <c r="E2375" s="4" t="s">
        <v>39</v>
      </c>
      <c r="F2375" s="34" t="s">
        <v>336</v>
      </c>
      <c r="G2375" s="35">
        <v>0.24578400000000003</v>
      </c>
      <c r="H2375" s="3" t="s">
        <v>476</v>
      </c>
      <c r="I2375" s="36" t="s">
        <v>1</v>
      </c>
      <c r="J2375" s="36" t="s">
        <v>464</v>
      </c>
      <c r="K2375" s="36" t="str">
        <f t="shared" ca="1" si="37"/>
        <v>ED4EB090-6E8C-DB27-8BCA-685A8575699E</v>
      </c>
      <c r="L2375" s="37"/>
      <c r="M2375" s="37" t="s">
        <v>115</v>
      </c>
    </row>
    <row r="2376" spans="1:13" ht="15" customHeight="1" x14ac:dyDescent="0.3">
      <c r="A2376" s="3" t="s">
        <v>509</v>
      </c>
      <c r="B2376" s="4" t="s">
        <v>113</v>
      </c>
      <c r="C2376" s="9" t="s">
        <v>114</v>
      </c>
      <c r="D2376" s="4" t="s">
        <v>458</v>
      </c>
      <c r="E2376" s="4" t="s">
        <v>39</v>
      </c>
      <c r="F2376" s="34" t="s">
        <v>338</v>
      </c>
      <c r="G2376" s="35">
        <v>0.12245310000000001</v>
      </c>
      <c r="H2376" s="3" t="s">
        <v>476</v>
      </c>
      <c r="I2376" s="36" t="s">
        <v>1</v>
      </c>
      <c r="J2376" s="36" t="s">
        <v>464</v>
      </c>
      <c r="K2376" s="36" t="str">
        <f t="shared" ca="1" si="37"/>
        <v>FD22C66E-9F9A-6B7B-B8A9-2B88ECC98CD2</v>
      </c>
      <c r="L2376" s="37"/>
      <c r="M2376" s="37" t="s">
        <v>115</v>
      </c>
    </row>
    <row r="2377" spans="1:13" ht="15" customHeight="1" x14ac:dyDescent="0.3">
      <c r="A2377" s="3" t="s">
        <v>509</v>
      </c>
      <c r="B2377" s="4" t="s">
        <v>113</v>
      </c>
      <c r="C2377" s="9" t="s">
        <v>114</v>
      </c>
      <c r="D2377" s="4" t="s">
        <v>458</v>
      </c>
      <c r="E2377" s="4" t="s">
        <v>39</v>
      </c>
      <c r="F2377" s="34" t="s">
        <v>340</v>
      </c>
      <c r="G2377" s="35">
        <v>6.7339999999999997E-2</v>
      </c>
      <c r="H2377" s="3" t="s">
        <v>476</v>
      </c>
      <c r="I2377" s="36" t="s">
        <v>1</v>
      </c>
      <c r="J2377" s="36" t="s">
        <v>464</v>
      </c>
      <c r="K2377" s="36" t="str">
        <f t="shared" ca="1" si="37"/>
        <v>75CB1273-93B5-C081-952B-1D9EC470CE91</v>
      </c>
      <c r="L2377" s="37"/>
      <c r="M2377" s="37" t="s">
        <v>115</v>
      </c>
    </row>
    <row r="2378" spans="1:13" ht="15" customHeight="1" x14ac:dyDescent="0.3">
      <c r="A2378" s="3" t="s">
        <v>509</v>
      </c>
      <c r="B2378" s="4" t="s">
        <v>113</v>
      </c>
      <c r="C2378" s="9" t="s">
        <v>114</v>
      </c>
      <c r="D2378" s="4" t="s">
        <v>458</v>
      </c>
      <c r="E2378" s="4" t="s">
        <v>39</v>
      </c>
      <c r="F2378" s="34" t="s">
        <v>342</v>
      </c>
      <c r="G2378" s="35">
        <v>0.14199999999999999</v>
      </c>
      <c r="H2378" s="3" t="s">
        <v>476</v>
      </c>
      <c r="I2378" s="36" t="s">
        <v>1</v>
      </c>
      <c r="J2378" s="36" t="s">
        <v>464</v>
      </c>
      <c r="K2378" s="36" t="str">
        <f t="shared" ca="1" si="37"/>
        <v>71C3A87F-69C3-3051-2215-8D843EBECA9F</v>
      </c>
      <c r="L2378" s="37"/>
      <c r="M2378" s="37" t="s">
        <v>115</v>
      </c>
    </row>
    <row r="2379" spans="1:13" ht="15" customHeight="1" x14ac:dyDescent="0.3">
      <c r="A2379" s="3" t="s">
        <v>509</v>
      </c>
      <c r="B2379" s="4" t="s">
        <v>113</v>
      </c>
      <c r="C2379" s="9" t="s">
        <v>114</v>
      </c>
      <c r="D2379" s="4" t="s">
        <v>458</v>
      </c>
      <c r="E2379" s="4" t="s">
        <v>39</v>
      </c>
      <c r="F2379" s="34" t="s">
        <v>344</v>
      </c>
      <c r="G2379" s="35">
        <v>0.42899340000000002</v>
      </c>
      <c r="H2379" s="3" t="s">
        <v>476</v>
      </c>
      <c r="I2379" s="36" t="s">
        <v>1</v>
      </c>
      <c r="J2379" s="36" t="s">
        <v>464</v>
      </c>
      <c r="K2379" s="36" t="str">
        <f t="shared" ca="1" si="37"/>
        <v>CA458750-5B40-AABB-9F9F-98B3818FC5A5</v>
      </c>
      <c r="L2379" s="37"/>
      <c r="M2379" s="37" t="s">
        <v>115</v>
      </c>
    </row>
    <row r="2380" spans="1:13" ht="15" customHeight="1" x14ac:dyDescent="0.3">
      <c r="A2380" s="3" t="s">
        <v>509</v>
      </c>
      <c r="B2380" s="4" t="s">
        <v>113</v>
      </c>
      <c r="C2380" s="9" t="s">
        <v>114</v>
      </c>
      <c r="D2380" s="4" t="s">
        <v>458</v>
      </c>
      <c r="E2380" s="4" t="s">
        <v>39</v>
      </c>
      <c r="F2380" s="34" t="s">
        <v>346</v>
      </c>
      <c r="G2380" s="35">
        <v>0.27189600000000003</v>
      </c>
      <c r="H2380" s="3" t="s">
        <v>476</v>
      </c>
      <c r="I2380" s="36" t="s">
        <v>1</v>
      </c>
      <c r="J2380" s="36" t="s">
        <v>464</v>
      </c>
      <c r="K2380" s="36" t="str">
        <f t="shared" ca="1" si="37"/>
        <v>87BA4748-B288-D489-C5C7-5659FE3FA96B</v>
      </c>
      <c r="L2380" s="37"/>
      <c r="M2380" s="37" t="s">
        <v>115</v>
      </c>
    </row>
    <row r="2381" spans="1:13" ht="15" customHeight="1" x14ac:dyDescent="0.3">
      <c r="A2381" s="3" t="s">
        <v>509</v>
      </c>
      <c r="B2381" s="4" t="s">
        <v>113</v>
      </c>
      <c r="C2381" s="9" t="s">
        <v>114</v>
      </c>
      <c r="D2381" s="4" t="s">
        <v>458</v>
      </c>
      <c r="E2381" s="4" t="s">
        <v>39</v>
      </c>
      <c r="F2381" s="34" t="s">
        <v>348</v>
      </c>
      <c r="G2381" s="35">
        <v>1.0076400000000001</v>
      </c>
      <c r="H2381" s="3" t="s">
        <v>476</v>
      </c>
      <c r="I2381" s="36" t="s">
        <v>1</v>
      </c>
      <c r="J2381" s="36" t="s">
        <v>464</v>
      </c>
      <c r="K2381" s="36" t="str">
        <f t="shared" ca="1" si="37"/>
        <v>161DEF16-B85C-6D81-3C8F-A615DDFB0C08</v>
      </c>
      <c r="L2381" s="37"/>
      <c r="M2381" s="37" t="s">
        <v>115</v>
      </c>
    </row>
    <row r="2382" spans="1:13" ht="15" customHeight="1" x14ac:dyDescent="0.3">
      <c r="A2382" s="3" t="s">
        <v>509</v>
      </c>
      <c r="B2382" s="4" t="s">
        <v>113</v>
      </c>
      <c r="C2382" s="9" t="s">
        <v>114</v>
      </c>
      <c r="D2382" s="4" t="s">
        <v>458</v>
      </c>
      <c r="E2382" s="4" t="s">
        <v>39</v>
      </c>
      <c r="F2382" s="34" t="s">
        <v>350</v>
      </c>
      <c r="G2382" s="35">
        <v>0.112224</v>
      </c>
      <c r="H2382" s="3" t="s">
        <v>476</v>
      </c>
      <c r="I2382" s="36" t="s">
        <v>1</v>
      </c>
      <c r="J2382" s="36" t="s">
        <v>464</v>
      </c>
      <c r="K2382" s="36" t="str">
        <f t="shared" ca="1" si="37"/>
        <v>7E45DB63-A3A5-F58E-88A6-21590521011A</v>
      </c>
      <c r="L2382" s="37"/>
      <c r="M2382" s="37" t="s">
        <v>115</v>
      </c>
    </row>
    <row r="2383" spans="1:13" ht="15" customHeight="1" x14ac:dyDescent="0.3">
      <c r="A2383" s="3" t="s">
        <v>509</v>
      </c>
      <c r="B2383" s="4" t="s">
        <v>113</v>
      </c>
      <c r="C2383" s="9" t="s">
        <v>114</v>
      </c>
      <c r="D2383" s="4" t="s">
        <v>458</v>
      </c>
      <c r="E2383" s="4" t="s">
        <v>39</v>
      </c>
      <c r="F2383" s="34" t="s">
        <v>352</v>
      </c>
      <c r="G2383" s="35">
        <v>7.0669999999999997E-2</v>
      </c>
      <c r="H2383" s="3" t="s">
        <v>476</v>
      </c>
      <c r="I2383" s="36" t="s">
        <v>1</v>
      </c>
      <c r="J2383" s="36" t="s">
        <v>464</v>
      </c>
      <c r="K2383" s="36" t="str">
        <f t="shared" ca="1" si="37"/>
        <v>631F503A-8BEE-6970-6E0C-63133A02679D</v>
      </c>
      <c r="L2383" s="37"/>
      <c r="M2383" s="37" t="s">
        <v>115</v>
      </c>
    </row>
    <row r="2384" spans="1:13" ht="15" customHeight="1" x14ac:dyDescent="0.3">
      <c r="A2384" s="3" t="s">
        <v>509</v>
      </c>
      <c r="B2384" s="4" t="s">
        <v>113</v>
      </c>
      <c r="C2384" s="9" t="s">
        <v>114</v>
      </c>
      <c r="D2384" s="4" t="s">
        <v>458</v>
      </c>
      <c r="E2384" s="4" t="s">
        <v>39</v>
      </c>
      <c r="F2384" s="34" t="s">
        <v>354</v>
      </c>
      <c r="G2384" s="35">
        <v>0.39545600000000003</v>
      </c>
      <c r="H2384" s="3" t="s">
        <v>476</v>
      </c>
      <c r="I2384" s="36" t="s">
        <v>1</v>
      </c>
      <c r="J2384" s="36" t="s">
        <v>464</v>
      </c>
      <c r="K2384" s="36" t="str">
        <f t="shared" ca="1" si="37"/>
        <v>113C68CC-02D6-9202-E725-879691574E69</v>
      </c>
      <c r="L2384" s="37"/>
      <c r="M2384" s="37" t="s">
        <v>115</v>
      </c>
    </row>
    <row r="2385" spans="1:13" ht="15" customHeight="1" x14ac:dyDescent="0.3">
      <c r="A2385" s="3" t="s">
        <v>509</v>
      </c>
      <c r="B2385" s="4" t="s">
        <v>113</v>
      </c>
      <c r="C2385" s="9" t="s">
        <v>114</v>
      </c>
      <c r="D2385" s="4" t="s">
        <v>458</v>
      </c>
      <c r="E2385" s="4" t="s">
        <v>39</v>
      </c>
      <c r="F2385" s="34" t="s">
        <v>356</v>
      </c>
      <c r="G2385" s="35">
        <v>0.3135</v>
      </c>
      <c r="H2385" s="3" t="s">
        <v>476</v>
      </c>
      <c r="I2385" s="36" t="s">
        <v>1</v>
      </c>
      <c r="J2385" s="36" t="s">
        <v>464</v>
      </c>
      <c r="K2385" s="36" t="str">
        <f t="shared" ca="1" si="37"/>
        <v>429C4379-3326-5F26-B110-3320260DE549</v>
      </c>
      <c r="L2385" s="37"/>
      <c r="M2385" s="37" t="s">
        <v>115</v>
      </c>
    </row>
    <row r="2386" spans="1:13" ht="15" customHeight="1" x14ac:dyDescent="0.3">
      <c r="A2386" s="3" t="s">
        <v>509</v>
      </c>
      <c r="B2386" s="4" t="s">
        <v>113</v>
      </c>
      <c r="C2386" s="9" t="s">
        <v>114</v>
      </c>
      <c r="D2386" s="4" t="s">
        <v>458</v>
      </c>
      <c r="E2386" s="4" t="s">
        <v>39</v>
      </c>
      <c r="F2386" s="34" t="s">
        <v>358</v>
      </c>
      <c r="G2386" s="35">
        <v>0.15612299999999998</v>
      </c>
      <c r="H2386" s="3" t="s">
        <v>476</v>
      </c>
      <c r="I2386" s="36" t="s">
        <v>1</v>
      </c>
      <c r="J2386" s="36" t="s">
        <v>464</v>
      </c>
      <c r="K2386" s="36" t="str">
        <f t="shared" ca="1" si="37"/>
        <v>3CDCCE5B-76B9-94AE-37F4-6486D81DFEEC</v>
      </c>
      <c r="L2386" s="37"/>
      <c r="M2386" s="37" t="s">
        <v>115</v>
      </c>
    </row>
    <row r="2387" spans="1:13" ht="15" customHeight="1" x14ac:dyDescent="0.3">
      <c r="A2387" s="3" t="s">
        <v>509</v>
      </c>
      <c r="B2387" s="4" t="s">
        <v>113</v>
      </c>
      <c r="C2387" s="9" t="s">
        <v>114</v>
      </c>
      <c r="D2387" s="4" t="s">
        <v>458</v>
      </c>
      <c r="E2387" s="4" t="s">
        <v>39</v>
      </c>
      <c r="F2387" s="34" t="s">
        <v>360</v>
      </c>
      <c r="G2387" s="35">
        <v>8.6210000000000009E-2</v>
      </c>
      <c r="H2387" s="3" t="s">
        <v>476</v>
      </c>
      <c r="I2387" s="36" t="s">
        <v>1</v>
      </c>
      <c r="J2387" s="36" t="s">
        <v>464</v>
      </c>
      <c r="K2387" s="36" t="str">
        <f t="shared" ca="1" si="37"/>
        <v>174D5E71-43F8-A5BA-43CA-10E01645AE3F</v>
      </c>
      <c r="L2387" s="37"/>
      <c r="M2387" s="37" t="s">
        <v>115</v>
      </c>
    </row>
    <row r="2388" spans="1:13" ht="15" customHeight="1" x14ac:dyDescent="0.3">
      <c r="A2388" s="3" t="s">
        <v>509</v>
      </c>
      <c r="B2388" s="4" t="s">
        <v>113</v>
      </c>
      <c r="C2388" s="9" t="s">
        <v>114</v>
      </c>
      <c r="D2388" s="4" t="s">
        <v>458</v>
      </c>
      <c r="E2388" s="4" t="s">
        <v>39</v>
      </c>
      <c r="F2388" s="34" t="s">
        <v>362</v>
      </c>
      <c r="G2388" s="35">
        <v>0.22750000000000001</v>
      </c>
      <c r="H2388" s="3" t="s">
        <v>476</v>
      </c>
      <c r="I2388" s="36" t="s">
        <v>1</v>
      </c>
      <c r="J2388" s="36" t="s">
        <v>464</v>
      </c>
      <c r="K2388" s="36" t="str">
        <f t="shared" ca="1" si="37"/>
        <v>DA981B30-849C-7B93-BCA7-66D2C16C2C4B</v>
      </c>
      <c r="L2388" s="37"/>
      <c r="M2388" s="37" t="s">
        <v>115</v>
      </c>
    </row>
    <row r="2389" spans="1:13" ht="15" customHeight="1" x14ac:dyDescent="0.3">
      <c r="A2389" s="3" t="s">
        <v>509</v>
      </c>
      <c r="B2389" s="4" t="s">
        <v>113</v>
      </c>
      <c r="C2389" s="9" t="s">
        <v>114</v>
      </c>
      <c r="D2389" s="4" t="s">
        <v>458</v>
      </c>
      <c r="E2389" s="4" t="s">
        <v>39</v>
      </c>
      <c r="F2389" s="34" t="s">
        <v>364</v>
      </c>
      <c r="G2389" s="35">
        <v>0.46071959999999995</v>
      </c>
      <c r="H2389" s="3" t="s">
        <v>476</v>
      </c>
      <c r="I2389" s="36" t="s">
        <v>1</v>
      </c>
      <c r="J2389" s="36" t="s">
        <v>464</v>
      </c>
      <c r="K2389" s="36" t="str">
        <f t="shared" ca="1" si="37"/>
        <v>15F3C2DA-7EE1-1B05-336D-60579632BE2D</v>
      </c>
      <c r="L2389" s="37"/>
      <c r="M2389" s="37" t="s">
        <v>115</v>
      </c>
    </row>
    <row r="2390" spans="1:13" ht="15" customHeight="1" x14ac:dyDescent="0.3">
      <c r="A2390" s="3" t="s">
        <v>509</v>
      </c>
      <c r="B2390" s="4" t="s">
        <v>113</v>
      </c>
      <c r="C2390" s="9" t="s">
        <v>114</v>
      </c>
      <c r="D2390" s="4" t="s">
        <v>458</v>
      </c>
      <c r="E2390" s="4" t="s">
        <v>39</v>
      </c>
      <c r="F2390" s="34" t="s">
        <v>366</v>
      </c>
      <c r="G2390" s="35">
        <v>0.27187199999999995</v>
      </c>
      <c r="H2390" s="3" t="s">
        <v>476</v>
      </c>
      <c r="I2390" s="36" t="s">
        <v>1</v>
      </c>
      <c r="J2390" s="36" t="s">
        <v>464</v>
      </c>
      <c r="K2390" s="36" t="str">
        <f t="shared" ca="1" si="37"/>
        <v>0012B97D-1034-E181-5533-E6B8C79460BF</v>
      </c>
      <c r="L2390" s="37"/>
      <c r="M2390" s="37" t="s">
        <v>115</v>
      </c>
    </row>
    <row r="2391" spans="1:13" ht="15" customHeight="1" x14ac:dyDescent="0.3">
      <c r="A2391" s="3" t="s">
        <v>509</v>
      </c>
      <c r="B2391" s="4" t="s">
        <v>113</v>
      </c>
      <c r="C2391" s="9" t="s">
        <v>114</v>
      </c>
      <c r="D2391" s="4" t="s">
        <v>458</v>
      </c>
      <c r="E2391" s="4" t="s">
        <v>39</v>
      </c>
      <c r="F2391" s="34" t="s">
        <v>368</v>
      </c>
      <c r="G2391" s="35">
        <v>2.2940000000000002E-2</v>
      </c>
      <c r="H2391" s="3" t="s">
        <v>476</v>
      </c>
      <c r="I2391" s="36" t="s">
        <v>1</v>
      </c>
      <c r="J2391" s="36" t="s">
        <v>464</v>
      </c>
      <c r="K2391" s="36" t="str">
        <f t="shared" ca="1" si="37"/>
        <v>74F9CC06-D8EA-65DE-F04E-C525D3EDCF6E</v>
      </c>
      <c r="L2391" s="37"/>
      <c r="M2391" s="37" t="s">
        <v>115</v>
      </c>
    </row>
    <row r="2392" spans="1:13" ht="15" customHeight="1" x14ac:dyDescent="0.3">
      <c r="A2392" s="3" t="s">
        <v>509</v>
      </c>
      <c r="B2392" s="4" t="s">
        <v>113</v>
      </c>
      <c r="C2392" s="9" t="s">
        <v>114</v>
      </c>
      <c r="D2392" s="4" t="s">
        <v>458</v>
      </c>
      <c r="E2392" s="4" t="s">
        <v>39</v>
      </c>
      <c r="F2392" s="34" t="s">
        <v>370</v>
      </c>
      <c r="G2392" s="35">
        <v>0.25409999999999999</v>
      </c>
      <c r="H2392" s="3" t="s">
        <v>476</v>
      </c>
      <c r="I2392" s="36" t="s">
        <v>1</v>
      </c>
      <c r="J2392" s="36" t="s">
        <v>464</v>
      </c>
      <c r="K2392" s="36" t="str">
        <f t="shared" ca="1" si="37"/>
        <v>A1C96452-00F0-7DE5-F2F4-82CDF6E2BC86</v>
      </c>
      <c r="L2392" s="37"/>
      <c r="M2392" s="37" t="s">
        <v>115</v>
      </c>
    </row>
    <row r="2393" spans="1:13" ht="15" customHeight="1" x14ac:dyDescent="0.3">
      <c r="A2393" s="3" t="s">
        <v>509</v>
      </c>
      <c r="B2393" s="4" t="s">
        <v>113</v>
      </c>
      <c r="C2393" s="9" t="s">
        <v>114</v>
      </c>
      <c r="D2393" s="4" t="s">
        <v>458</v>
      </c>
      <c r="E2393" s="4" t="s">
        <v>39</v>
      </c>
      <c r="F2393" s="34" t="s">
        <v>372</v>
      </c>
      <c r="G2393" s="35">
        <v>0.38556000000000001</v>
      </c>
      <c r="H2393" s="3" t="s">
        <v>476</v>
      </c>
      <c r="I2393" s="36" t="s">
        <v>1</v>
      </c>
      <c r="J2393" s="36" t="s">
        <v>464</v>
      </c>
      <c r="K2393" s="36" t="str">
        <f t="shared" ca="1" si="37"/>
        <v>7C3A48BF-9A30-04D0-ADAF-74D54B560BA5</v>
      </c>
      <c r="L2393" s="37"/>
      <c r="M2393" s="37" t="s">
        <v>115</v>
      </c>
    </row>
    <row r="2394" spans="1:13" ht="15" customHeight="1" x14ac:dyDescent="0.3">
      <c r="A2394" s="3" t="s">
        <v>509</v>
      </c>
      <c r="B2394" s="4" t="s">
        <v>113</v>
      </c>
      <c r="C2394" s="9" t="s">
        <v>114</v>
      </c>
      <c r="D2394" s="4" t="s">
        <v>458</v>
      </c>
      <c r="E2394" s="4" t="s">
        <v>39</v>
      </c>
      <c r="F2394" s="34" t="s">
        <v>250</v>
      </c>
      <c r="G2394" s="35">
        <v>2.0151935999999999</v>
      </c>
      <c r="H2394" s="3" t="s">
        <v>476</v>
      </c>
      <c r="I2394" s="36" t="s">
        <v>1</v>
      </c>
      <c r="J2394" s="36" t="s">
        <v>464</v>
      </c>
      <c r="K2394" s="36" t="str">
        <f t="shared" ca="1" si="37"/>
        <v>C984A921-7AF9-0857-DCB1-C5FBADAC1108</v>
      </c>
      <c r="L2394" s="37"/>
      <c r="M2394" s="37" t="s">
        <v>115</v>
      </c>
    </row>
    <row r="2395" spans="1:13" ht="15" customHeight="1" x14ac:dyDescent="0.3">
      <c r="A2395" s="3" t="s">
        <v>509</v>
      </c>
      <c r="B2395" s="4" t="s">
        <v>113</v>
      </c>
      <c r="C2395" s="9" t="s">
        <v>114</v>
      </c>
      <c r="D2395" s="4" t="s">
        <v>458</v>
      </c>
      <c r="E2395" s="4" t="s">
        <v>39</v>
      </c>
      <c r="F2395" s="34" t="s">
        <v>375</v>
      </c>
      <c r="G2395" s="35">
        <v>0.44185176000000004</v>
      </c>
      <c r="H2395" s="3" t="s">
        <v>476</v>
      </c>
      <c r="I2395" s="36" t="s">
        <v>1</v>
      </c>
      <c r="J2395" s="36" t="s">
        <v>464</v>
      </c>
      <c r="K2395" s="36" t="str">
        <f t="shared" ca="1" si="37"/>
        <v>AA958D4E-F487-76AF-0F87-7E677E6EA369</v>
      </c>
      <c r="L2395" s="37"/>
      <c r="M2395" s="37" t="s">
        <v>115</v>
      </c>
    </row>
    <row r="2396" spans="1:13" ht="15" customHeight="1" x14ac:dyDescent="0.3">
      <c r="A2396" s="3" t="s">
        <v>510</v>
      </c>
      <c r="B2396" s="4" t="s">
        <v>113</v>
      </c>
      <c r="C2396" s="9" t="s">
        <v>114</v>
      </c>
      <c r="D2396" s="4" t="s">
        <v>458</v>
      </c>
      <c r="E2396" s="4" t="s">
        <v>39</v>
      </c>
      <c r="F2396" s="34" t="s">
        <v>251</v>
      </c>
      <c r="G2396" s="35">
        <v>0</v>
      </c>
      <c r="H2396" s="3" t="s">
        <v>463</v>
      </c>
      <c r="I2396" s="36" t="s">
        <v>1</v>
      </c>
      <c r="J2396" s="36" t="s">
        <v>464</v>
      </c>
      <c r="K2396" s="36" t="str">
        <f t="shared" ca="1" si="37"/>
        <v>F5A751A6-51DA-4C7D-F1B0-8F26CE1BED80</v>
      </c>
      <c r="L2396" s="37"/>
      <c r="M2396" s="37" t="s">
        <v>115</v>
      </c>
    </row>
    <row r="2397" spans="1:13" ht="15" customHeight="1" x14ac:dyDescent="0.3">
      <c r="A2397" s="3" t="s">
        <v>510</v>
      </c>
      <c r="B2397" s="4" t="s">
        <v>113</v>
      </c>
      <c r="C2397" s="9" t="s">
        <v>114</v>
      </c>
      <c r="D2397" s="4" t="s">
        <v>458</v>
      </c>
      <c r="E2397" s="4" t="s">
        <v>39</v>
      </c>
      <c r="F2397" s="34" t="s">
        <v>254</v>
      </c>
      <c r="G2397" s="35">
        <v>0</v>
      </c>
      <c r="H2397" s="3" t="s">
        <v>463</v>
      </c>
      <c r="I2397" s="36" t="s">
        <v>1</v>
      </c>
      <c r="J2397" s="36" t="s">
        <v>464</v>
      </c>
      <c r="K2397" s="36" t="str">
        <f t="shared" ca="1" si="37"/>
        <v>5F9C9A9C-4581-3E2E-C9E3-AF4A197374C0</v>
      </c>
      <c r="L2397" s="37"/>
      <c r="M2397" s="37" t="s">
        <v>115</v>
      </c>
    </row>
    <row r="2398" spans="1:13" ht="15" customHeight="1" x14ac:dyDescent="0.3">
      <c r="A2398" s="3" t="s">
        <v>510</v>
      </c>
      <c r="B2398" s="4" t="s">
        <v>113</v>
      </c>
      <c r="C2398" s="9" t="s">
        <v>114</v>
      </c>
      <c r="D2398" s="4" t="s">
        <v>458</v>
      </c>
      <c r="E2398" s="4" t="s">
        <v>39</v>
      </c>
      <c r="F2398" s="34" t="s">
        <v>256</v>
      </c>
      <c r="G2398" s="35">
        <v>0</v>
      </c>
      <c r="H2398" s="3" t="s">
        <v>463</v>
      </c>
      <c r="I2398" s="36" t="s">
        <v>1</v>
      </c>
      <c r="J2398" s="36" t="s">
        <v>464</v>
      </c>
      <c r="K2398" s="36" t="str">
        <f t="shared" ca="1" si="37"/>
        <v>0A8E0ED2-DCA7-AAC7-432D-22D8FCEBC19C</v>
      </c>
      <c r="L2398" s="37"/>
      <c r="M2398" s="37" t="s">
        <v>115</v>
      </c>
    </row>
    <row r="2399" spans="1:13" ht="15" customHeight="1" x14ac:dyDescent="0.3">
      <c r="A2399" s="3" t="s">
        <v>510</v>
      </c>
      <c r="B2399" s="4" t="s">
        <v>113</v>
      </c>
      <c r="C2399" s="9" t="s">
        <v>114</v>
      </c>
      <c r="D2399" s="4" t="s">
        <v>458</v>
      </c>
      <c r="E2399" s="4" t="s">
        <v>39</v>
      </c>
      <c r="F2399" s="34" t="s">
        <v>258</v>
      </c>
      <c r="G2399" s="35">
        <v>0</v>
      </c>
      <c r="H2399" s="3" t="s">
        <v>463</v>
      </c>
      <c r="I2399" s="36" t="s">
        <v>1</v>
      </c>
      <c r="J2399" s="36" t="s">
        <v>464</v>
      </c>
      <c r="K2399" s="36" t="str">
        <f t="shared" ca="1" si="37"/>
        <v>BD8BEC22-157D-A557-5103-F6BF5E3FE3BD</v>
      </c>
      <c r="L2399" s="37"/>
      <c r="M2399" s="37" t="s">
        <v>115</v>
      </c>
    </row>
    <row r="2400" spans="1:13" ht="15" customHeight="1" x14ac:dyDescent="0.3">
      <c r="A2400" s="3" t="s">
        <v>510</v>
      </c>
      <c r="B2400" s="4" t="s">
        <v>113</v>
      </c>
      <c r="C2400" s="9" t="s">
        <v>114</v>
      </c>
      <c r="D2400" s="4" t="s">
        <v>458</v>
      </c>
      <c r="E2400" s="4" t="s">
        <v>39</v>
      </c>
      <c r="F2400" s="34" t="s">
        <v>260</v>
      </c>
      <c r="G2400" s="35">
        <v>0</v>
      </c>
      <c r="H2400" s="3" t="s">
        <v>463</v>
      </c>
      <c r="I2400" s="36" t="s">
        <v>1</v>
      </c>
      <c r="J2400" s="36" t="s">
        <v>464</v>
      </c>
      <c r="K2400" s="36" t="str">
        <f t="shared" ca="1" si="37"/>
        <v>D8C42F16-9CAD-13B7-6A7F-5ED91A167766</v>
      </c>
      <c r="L2400" s="37"/>
      <c r="M2400" s="37" t="s">
        <v>115</v>
      </c>
    </row>
    <row r="2401" spans="1:13" ht="15" customHeight="1" x14ac:dyDescent="0.3">
      <c r="A2401" s="3" t="s">
        <v>510</v>
      </c>
      <c r="B2401" s="4" t="s">
        <v>113</v>
      </c>
      <c r="C2401" s="9" t="s">
        <v>114</v>
      </c>
      <c r="D2401" s="4" t="s">
        <v>458</v>
      </c>
      <c r="E2401" s="4" t="s">
        <v>39</v>
      </c>
      <c r="F2401" s="34" t="s">
        <v>262</v>
      </c>
      <c r="G2401" s="35">
        <v>0</v>
      </c>
      <c r="H2401" s="3" t="s">
        <v>463</v>
      </c>
      <c r="I2401" s="36" t="s">
        <v>1</v>
      </c>
      <c r="J2401" s="36" t="s">
        <v>464</v>
      </c>
      <c r="K2401" s="36" t="str">
        <f t="shared" ca="1" si="37"/>
        <v>E64C7A2E-F6B4-C6D5-C0E5-DCB274EED98A</v>
      </c>
      <c r="L2401" s="37"/>
      <c r="M2401" s="37" t="s">
        <v>115</v>
      </c>
    </row>
    <row r="2402" spans="1:13" ht="15" customHeight="1" x14ac:dyDescent="0.3">
      <c r="A2402" s="3" t="s">
        <v>510</v>
      </c>
      <c r="B2402" s="4" t="s">
        <v>113</v>
      </c>
      <c r="C2402" s="9" t="s">
        <v>114</v>
      </c>
      <c r="D2402" s="4" t="s">
        <v>458</v>
      </c>
      <c r="E2402" s="4" t="s">
        <v>39</v>
      </c>
      <c r="F2402" s="34" t="s">
        <v>264</v>
      </c>
      <c r="G2402" s="35">
        <v>0</v>
      </c>
      <c r="H2402" s="3" t="s">
        <v>463</v>
      </c>
      <c r="I2402" s="36" t="s">
        <v>1</v>
      </c>
      <c r="J2402" s="36" t="s">
        <v>464</v>
      </c>
      <c r="K2402" s="36" t="str">
        <f t="shared" ca="1" si="37"/>
        <v>D16F4255-FDEE-A468-FD1C-FE45F2F479A7</v>
      </c>
      <c r="L2402" s="37"/>
      <c r="M2402" s="37" t="s">
        <v>115</v>
      </c>
    </row>
    <row r="2403" spans="1:13" ht="15" customHeight="1" x14ac:dyDescent="0.3">
      <c r="A2403" s="3" t="s">
        <v>510</v>
      </c>
      <c r="B2403" s="4" t="s">
        <v>113</v>
      </c>
      <c r="C2403" s="9" t="s">
        <v>114</v>
      </c>
      <c r="D2403" s="4" t="s">
        <v>458</v>
      </c>
      <c r="E2403" s="4" t="s">
        <v>39</v>
      </c>
      <c r="F2403" s="34" t="s">
        <v>266</v>
      </c>
      <c r="G2403" s="35">
        <v>0</v>
      </c>
      <c r="H2403" s="3" t="s">
        <v>463</v>
      </c>
      <c r="I2403" s="36" t="s">
        <v>1</v>
      </c>
      <c r="J2403" s="36" t="s">
        <v>464</v>
      </c>
      <c r="K2403" s="36" t="str">
        <f t="shared" ca="1" si="37"/>
        <v>C31EB80D-716D-1454-D3E3-97A73C48D5A3</v>
      </c>
      <c r="L2403" s="37"/>
      <c r="M2403" s="37" t="s">
        <v>115</v>
      </c>
    </row>
    <row r="2404" spans="1:13" ht="15" customHeight="1" x14ac:dyDescent="0.3">
      <c r="A2404" s="3" t="s">
        <v>510</v>
      </c>
      <c r="B2404" s="4" t="s">
        <v>113</v>
      </c>
      <c r="C2404" s="9" t="s">
        <v>114</v>
      </c>
      <c r="D2404" s="4" t="s">
        <v>458</v>
      </c>
      <c r="E2404" s="4" t="s">
        <v>39</v>
      </c>
      <c r="F2404" s="34" t="s">
        <v>268</v>
      </c>
      <c r="G2404" s="35">
        <v>0</v>
      </c>
      <c r="H2404" s="3" t="s">
        <v>463</v>
      </c>
      <c r="I2404" s="36" t="s">
        <v>1</v>
      </c>
      <c r="J2404" s="36" t="s">
        <v>464</v>
      </c>
      <c r="K2404" s="36" t="str">
        <f t="shared" ca="1" si="37"/>
        <v>17B6190D-8113-88BF-D75F-705247E59D44</v>
      </c>
      <c r="L2404" s="37"/>
      <c r="M2404" s="37" t="s">
        <v>115</v>
      </c>
    </row>
    <row r="2405" spans="1:13" ht="15" customHeight="1" x14ac:dyDescent="0.3">
      <c r="A2405" s="3" t="s">
        <v>510</v>
      </c>
      <c r="B2405" s="4" t="s">
        <v>113</v>
      </c>
      <c r="C2405" s="9" t="s">
        <v>114</v>
      </c>
      <c r="D2405" s="4" t="s">
        <v>458</v>
      </c>
      <c r="E2405" s="4" t="s">
        <v>39</v>
      </c>
      <c r="F2405" s="34" t="s">
        <v>270</v>
      </c>
      <c r="G2405" s="35">
        <v>0</v>
      </c>
      <c r="H2405" s="3" t="s">
        <v>463</v>
      </c>
      <c r="I2405" s="36" t="s">
        <v>1</v>
      </c>
      <c r="J2405" s="36" t="s">
        <v>464</v>
      </c>
      <c r="K2405" s="36" t="str">
        <f t="shared" ca="1" si="37"/>
        <v>AB31B6AB-9A33-987A-3A7C-0BC22431920B</v>
      </c>
      <c r="L2405" s="37"/>
      <c r="M2405" s="37" t="s">
        <v>115</v>
      </c>
    </row>
    <row r="2406" spans="1:13" ht="15" customHeight="1" x14ac:dyDescent="0.3">
      <c r="A2406" s="3" t="s">
        <v>510</v>
      </c>
      <c r="B2406" s="4" t="s">
        <v>113</v>
      </c>
      <c r="C2406" s="9" t="s">
        <v>114</v>
      </c>
      <c r="D2406" s="4" t="s">
        <v>458</v>
      </c>
      <c r="E2406" s="4" t="s">
        <v>39</v>
      </c>
      <c r="F2406" s="34" t="s">
        <v>272</v>
      </c>
      <c r="G2406" s="35">
        <v>0</v>
      </c>
      <c r="H2406" s="3" t="s">
        <v>463</v>
      </c>
      <c r="I2406" s="36" t="s">
        <v>1</v>
      </c>
      <c r="J2406" s="36" t="s">
        <v>464</v>
      </c>
      <c r="K2406" s="36" t="str">
        <f t="shared" ca="1" si="37"/>
        <v>0BD8033F-FEAD-AA06-C9DE-072B157C61D3</v>
      </c>
      <c r="L2406" s="37"/>
      <c r="M2406" s="37" t="s">
        <v>115</v>
      </c>
    </row>
    <row r="2407" spans="1:13" ht="15" customHeight="1" x14ac:dyDescent="0.3">
      <c r="A2407" s="3" t="s">
        <v>510</v>
      </c>
      <c r="B2407" s="4" t="s">
        <v>113</v>
      </c>
      <c r="C2407" s="9" t="s">
        <v>114</v>
      </c>
      <c r="D2407" s="4" t="s">
        <v>458</v>
      </c>
      <c r="E2407" s="4" t="s">
        <v>39</v>
      </c>
      <c r="F2407" s="34" t="s">
        <v>274</v>
      </c>
      <c r="G2407" s="35">
        <v>0</v>
      </c>
      <c r="H2407" s="3" t="s">
        <v>463</v>
      </c>
      <c r="I2407" s="36" t="s">
        <v>1</v>
      </c>
      <c r="J2407" s="36" t="s">
        <v>464</v>
      </c>
      <c r="K2407" s="36" t="str">
        <f t="shared" ca="1" si="37"/>
        <v>2DC4C9C5-55D9-0E76-E170-2EF165CF1D7D</v>
      </c>
      <c r="L2407" s="37"/>
      <c r="M2407" s="37" t="s">
        <v>115</v>
      </c>
    </row>
    <row r="2408" spans="1:13" ht="15" customHeight="1" x14ac:dyDescent="0.3">
      <c r="A2408" s="3" t="s">
        <v>510</v>
      </c>
      <c r="B2408" s="4" t="s">
        <v>113</v>
      </c>
      <c r="C2408" s="9" t="s">
        <v>114</v>
      </c>
      <c r="D2408" s="4" t="s">
        <v>458</v>
      </c>
      <c r="E2408" s="4" t="s">
        <v>39</v>
      </c>
      <c r="F2408" s="34" t="s">
        <v>276</v>
      </c>
      <c r="G2408" s="35">
        <v>0</v>
      </c>
      <c r="H2408" s="3" t="s">
        <v>463</v>
      </c>
      <c r="I2408" s="36" t="s">
        <v>1</v>
      </c>
      <c r="J2408" s="36" t="s">
        <v>464</v>
      </c>
      <c r="K2408" s="36" t="str">
        <f t="shared" ca="1" si="37"/>
        <v>5877A7CD-4AB3-2129-0106-D5D0AC00E669</v>
      </c>
      <c r="L2408" s="37"/>
      <c r="M2408" s="37" t="s">
        <v>115</v>
      </c>
    </row>
    <row r="2409" spans="1:13" ht="15" customHeight="1" x14ac:dyDescent="0.3">
      <c r="A2409" s="3" t="s">
        <v>510</v>
      </c>
      <c r="B2409" s="4" t="s">
        <v>113</v>
      </c>
      <c r="C2409" s="9" t="s">
        <v>114</v>
      </c>
      <c r="D2409" s="4" t="s">
        <v>458</v>
      </c>
      <c r="E2409" s="4" t="s">
        <v>39</v>
      </c>
      <c r="F2409" s="34" t="s">
        <v>278</v>
      </c>
      <c r="G2409" s="35">
        <v>0</v>
      </c>
      <c r="H2409" s="3" t="s">
        <v>463</v>
      </c>
      <c r="I2409" s="36" t="s">
        <v>1</v>
      </c>
      <c r="J2409" s="36" t="s">
        <v>464</v>
      </c>
      <c r="K2409" s="36" t="str">
        <f t="shared" ca="1" si="37"/>
        <v>A1971625-B7F9-2014-0F1B-B71BC82D41CA</v>
      </c>
      <c r="L2409" s="37"/>
      <c r="M2409" s="37" t="s">
        <v>115</v>
      </c>
    </row>
    <row r="2410" spans="1:13" ht="15" customHeight="1" x14ac:dyDescent="0.3">
      <c r="A2410" s="3" t="s">
        <v>510</v>
      </c>
      <c r="B2410" s="4" t="s">
        <v>113</v>
      </c>
      <c r="C2410" s="9" t="s">
        <v>114</v>
      </c>
      <c r="D2410" s="4" t="s">
        <v>458</v>
      </c>
      <c r="E2410" s="4" t="s">
        <v>39</v>
      </c>
      <c r="F2410" s="34" t="s">
        <v>280</v>
      </c>
      <c r="G2410" s="35">
        <v>0</v>
      </c>
      <c r="H2410" s="3" t="s">
        <v>463</v>
      </c>
      <c r="I2410" s="36" t="s">
        <v>1</v>
      </c>
      <c r="J2410" s="36" t="s">
        <v>464</v>
      </c>
      <c r="K2410" s="36" t="str">
        <f t="shared" ca="1" si="37"/>
        <v>9793BD24-2311-C33B-DA2B-96B9C9F14457</v>
      </c>
      <c r="L2410" s="37"/>
      <c r="M2410" s="37" t="s">
        <v>115</v>
      </c>
    </row>
    <row r="2411" spans="1:13" ht="15" customHeight="1" x14ac:dyDescent="0.3">
      <c r="A2411" s="3" t="s">
        <v>510</v>
      </c>
      <c r="B2411" s="4" t="s">
        <v>113</v>
      </c>
      <c r="C2411" s="9" t="s">
        <v>114</v>
      </c>
      <c r="D2411" s="4" t="s">
        <v>458</v>
      </c>
      <c r="E2411" s="4" t="s">
        <v>39</v>
      </c>
      <c r="F2411" s="34" t="s">
        <v>282</v>
      </c>
      <c r="G2411" s="35">
        <v>0</v>
      </c>
      <c r="H2411" s="3" t="s">
        <v>463</v>
      </c>
      <c r="I2411" s="36" t="s">
        <v>1</v>
      </c>
      <c r="J2411" s="36" t="s">
        <v>464</v>
      </c>
      <c r="K2411" s="36" t="str">
        <f t="shared" ca="1" si="37"/>
        <v>26EB9FB0-A1C9-64D2-BF90-543B94742A18</v>
      </c>
      <c r="L2411" s="37"/>
      <c r="M2411" s="37" t="s">
        <v>115</v>
      </c>
    </row>
    <row r="2412" spans="1:13" ht="15" customHeight="1" x14ac:dyDescent="0.3">
      <c r="A2412" s="3" t="s">
        <v>510</v>
      </c>
      <c r="B2412" s="4" t="s">
        <v>113</v>
      </c>
      <c r="C2412" s="9" t="s">
        <v>114</v>
      </c>
      <c r="D2412" s="4" t="s">
        <v>458</v>
      </c>
      <c r="E2412" s="4" t="s">
        <v>39</v>
      </c>
      <c r="F2412" s="34" t="s">
        <v>284</v>
      </c>
      <c r="G2412" s="35">
        <v>0</v>
      </c>
      <c r="H2412" s="3" t="s">
        <v>463</v>
      </c>
      <c r="I2412" s="36" t="s">
        <v>1</v>
      </c>
      <c r="J2412" s="36" t="s">
        <v>464</v>
      </c>
      <c r="K2412" s="36" t="str">
        <f t="shared" ca="1" si="37"/>
        <v>4F14BC84-B2F0-834F-9EBF-1A2BDB3556AC</v>
      </c>
      <c r="L2412" s="37"/>
      <c r="M2412" s="37" t="s">
        <v>115</v>
      </c>
    </row>
    <row r="2413" spans="1:13" ht="15" customHeight="1" x14ac:dyDescent="0.3">
      <c r="A2413" s="3" t="s">
        <v>510</v>
      </c>
      <c r="B2413" s="4" t="s">
        <v>113</v>
      </c>
      <c r="C2413" s="9" t="s">
        <v>114</v>
      </c>
      <c r="D2413" s="4" t="s">
        <v>458</v>
      </c>
      <c r="E2413" s="4" t="s">
        <v>39</v>
      </c>
      <c r="F2413" s="34" t="s">
        <v>286</v>
      </c>
      <c r="G2413" s="35">
        <v>0</v>
      </c>
      <c r="H2413" s="3" t="s">
        <v>463</v>
      </c>
      <c r="I2413" s="36" t="s">
        <v>1</v>
      </c>
      <c r="J2413" s="36" t="s">
        <v>464</v>
      </c>
      <c r="K2413" s="36" t="str">
        <f t="shared" ca="1" si="37"/>
        <v>29843025-B61D-3EAC-D23F-C8E5E690AE18</v>
      </c>
      <c r="L2413" s="37"/>
      <c r="M2413" s="37" t="s">
        <v>115</v>
      </c>
    </row>
    <row r="2414" spans="1:13" ht="15" customHeight="1" x14ac:dyDescent="0.3">
      <c r="A2414" s="3" t="s">
        <v>510</v>
      </c>
      <c r="B2414" s="4" t="s">
        <v>113</v>
      </c>
      <c r="C2414" s="9" t="s">
        <v>114</v>
      </c>
      <c r="D2414" s="4" t="s">
        <v>458</v>
      </c>
      <c r="E2414" s="4" t="s">
        <v>39</v>
      </c>
      <c r="F2414" s="34" t="s">
        <v>288</v>
      </c>
      <c r="G2414" s="35">
        <v>0</v>
      </c>
      <c r="H2414" s="3" t="s">
        <v>463</v>
      </c>
      <c r="I2414" s="36" t="s">
        <v>1</v>
      </c>
      <c r="J2414" s="36" t="s">
        <v>464</v>
      </c>
      <c r="K2414" s="36" t="str">
        <f t="shared" ca="1" si="37"/>
        <v>4DCA0085-6250-7AA3-689C-DC6B80EFAD45</v>
      </c>
      <c r="L2414" s="37"/>
      <c r="M2414" s="37" t="s">
        <v>115</v>
      </c>
    </row>
    <row r="2415" spans="1:13" ht="15" customHeight="1" x14ac:dyDescent="0.3">
      <c r="A2415" s="3" t="s">
        <v>510</v>
      </c>
      <c r="B2415" s="4" t="s">
        <v>113</v>
      </c>
      <c r="C2415" s="9" t="s">
        <v>114</v>
      </c>
      <c r="D2415" s="4" t="s">
        <v>458</v>
      </c>
      <c r="E2415" s="4" t="s">
        <v>39</v>
      </c>
      <c r="F2415" s="34" t="s">
        <v>290</v>
      </c>
      <c r="G2415" s="35">
        <v>0</v>
      </c>
      <c r="H2415" s="3" t="s">
        <v>463</v>
      </c>
      <c r="I2415" s="36" t="s">
        <v>1</v>
      </c>
      <c r="J2415" s="36" t="s">
        <v>464</v>
      </c>
      <c r="K2415" s="36" t="str">
        <f t="shared" ca="1" si="37"/>
        <v>34A766DA-99F5-13AB-8EEF-673EB98DA3F4</v>
      </c>
      <c r="L2415" s="37"/>
      <c r="M2415" s="37" t="s">
        <v>115</v>
      </c>
    </row>
    <row r="2416" spans="1:13" ht="15" customHeight="1" x14ac:dyDescent="0.3">
      <c r="A2416" s="3" t="s">
        <v>510</v>
      </c>
      <c r="B2416" s="4" t="s">
        <v>113</v>
      </c>
      <c r="C2416" s="9" t="s">
        <v>114</v>
      </c>
      <c r="D2416" s="4" t="s">
        <v>458</v>
      </c>
      <c r="E2416" s="4" t="s">
        <v>39</v>
      </c>
      <c r="F2416" s="34" t="s">
        <v>292</v>
      </c>
      <c r="G2416" s="35">
        <v>0</v>
      </c>
      <c r="H2416" s="3" t="s">
        <v>463</v>
      </c>
      <c r="I2416" s="36" t="s">
        <v>1</v>
      </c>
      <c r="J2416" s="36" t="s">
        <v>464</v>
      </c>
      <c r="K2416" s="36" t="str">
        <f t="shared" ca="1" si="37"/>
        <v>BF248B74-D68C-5920-6113-6E41769F85A4</v>
      </c>
      <c r="L2416" s="37"/>
      <c r="M2416" s="37" t="s">
        <v>115</v>
      </c>
    </row>
    <row r="2417" spans="1:13" ht="15" customHeight="1" x14ac:dyDescent="0.3">
      <c r="A2417" s="3" t="s">
        <v>510</v>
      </c>
      <c r="B2417" s="4" t="s">
        <v>113</v>
      </c>
      <c r="C2417" s="9" t="s">
        <v>114</v>
      </c>
      <c r="D2417" s="4" t="s">
        <v>458</v>
      </c>
      <c r="E2417" s="4" t="s">
        <v>39</v>
      </c>
      <c r="F2417" s="34" t="s">
        <v>294</v>
      </c>
      <c r="G2417" s="35">
        <v>0</v>
      </c>
      <c r="H2417" s="3" t="s">
        <v>463</v>
      </c>
      <c r="I2417" s="36" t="s">
        <v>1</v>
      </c>
      <c r="J2417" s="36" t="s">
        <v>464</v>
      </c>
      <c r="K2417" s="36" t="str">
        <f t="shared" ca="1" si="37"/>
        <v>FD38C621-34B4-BC26-A6C0-985F3FD068F2</v>
      </c>
      <c r="L2417" s="37"/>
      <c r="M2417" s="37" t="s">
        <v>115</v>
      </c>
    </row>
    <row r="2418" spans="1:13" ht="15" customHeight="1" x14ac:dyDescent="0.3">
      <c r="A2418" s="3" t="s">
        <v>510</v>
      </c>
      <c r="B2418" s="4" t="s">
        <v>113</v>
      </c>
      <c r="C2418" s="9" t="s">
        <v>114</v>
      </c>
      <c r="D2418" s="4" t="s">
        <v>458</v>
      </c>
      <c r="E2418" s="4" t="s">
        <v>39</v>
      </c>
      <c r="F2418" s="34" t="s">
        <v>296</v>
      </c>
      <c r="G2418" s="35">
        <v>0</v>
      </c>
      <c r="H2418" s="3" t="s">
        <v>463</v>
      </c>
      <c r="I2418" s="36" t="s">
        <v>1</v>
      </c>
      <c r="J2418" s="36" t="s">
        <v>464</v>
      </c>
      <c r="K2418" s="36" t="str">
        <f t="shared" ca="1" si="37"/>
        <v>E6B5DAE8-CFC6-8143-731E-049423C3B7D5</v>
      </c>
      <c r="L2418" s="37"/>
      <c r="M2418" s="37" t="s">
        <v>115</v>
      </c>
    </row>
    <row r="2419" spans="1:13" ht="15" customHeight="1" x14ac:dyDescent="0.3">
      <c r="A2419" s="3" t="s">
        <v>510</v>
      </c>
      <c r="B2419" s="4" t="s">
        <v>113</v>
      </c>
      <c r="C2419" s="9" t="s">
        <v>114</v>
      </c>
      <c r="D2419" s="4" t="s">
        <v>458</v>
      </c>
      <c r="E2419" s="4" t="s">
        <v>39</v>
      </c>
      <c r="F2419" s="34" t="s">
        <v>298</v>
      </c>
      <c r="G2419" s="35">
        <v>0</v>
      </c>
      <c r="H2419" s="3" t="s">
        <v>463</v>
      </c>
      <c r="I2419" s="36" t="s">
        <v>1</v>
      </c>
      <c r="J2419" s="36" t="s">
        <v>464</v>
      </c>
      <c r="K2419" s="36" t="str">
        <f t="shared" ca="1" si="37"/>
        <v>B0AAC095-CBD2-8E7E-59D5-F1B7F8DC00D8</v>
      </c>
      <c r="L2419" s="37"/>
      <c r="M2419" s="37" t="s">
        <v>115</v>
      </c>
    </row>
    <row r="2420" spans="1:13" ht="15" customHeight="1" x14ac:dyDescent="0.3">
      <c r="A2420" s="3" t="s">
        <v>510</v>
      </c>
      <c r="B2420" s="4" t="s">
        <v>113</v>
      </c>
      <c r="C2420" s="9" t="s">
        <v>114</v>
      </c>
      <c r="D2420" s="4" t="s">
        <v>458</v>
      </c>
      <c r="E2420" s="4" t="s">
        <v>39</v>
      </c>
      <c r="F2420" s="34" t="s">
        <v>300</v>
      </c>
      <c r="G2420" s="35">
        <v>0</v>
      </c>
      <c r="H2420" s="3" t="s">
        <v>463</v>
      </c>
      <c r="I2420" s="36" t="s">
        <v>1</v>
      </c>
      <c r="J2420" s="36" t="s">
        <v>464</v>
      </c>
      <c r="K2420" s="36" t="str">
        <f t="shared" ca="1" si="37"/>
        <v>A1AF098D-F4C7-70A7-6A15-0B3E1E6AE66D</v>
      </c>
      <c r="L2420" s="37"/>
      <c r="M2420" s="37" t="s">
        <v>115</v>
      </c>
    </row>
    <row r="2421" spans="1:13" ht="15" customHeight="1" x14ac:dyDescent="0.3">
      <c r="A2421" s="3" t="s">
        <v>510</v>
      </c>
      <c r="B2421" s="4" t="s">
        <v>113</v>
      </c>
      <c r="C2421" s="9" t="s">
        <v>114</v>
      </c>
      <c r="D2421" s="4" t="s">
        <v>458</v>
      </c>
      <c r="E2421" s="4" t="s">
        <v>39</v>
      </c>
      <c r="F2421" s="34" t="s">
        <v>302</v>
      </c>
      <c r="G2421" s="35">
        <v>1</v>
      </c>
      <c r="H2421" s="3" t="s">
        <v>463</v>
      </c>
      <c r="I2421" s="36" t="s">
        <v>1</v>
      </c>
      <c r="J2421" s="36" t="s">
        <v>464</v>
      </c>
      <c r="K2421" s="36" t="str">
        <f t="shared" ca="1" si="37"/>
        <v>04A89B1F-39DB-E8C1-C84E-3A015109875F</v>
      </c>
      <c r="L2421" s="37"/>
      <c r="M2421" s="37" t="s">
        <v>115</v>
      </c>
    </row>
    <row r="2422" spans="1:13" ht="15" customHeight="1" x14ac:dyDescent="0.3">
      <c r="A2422" s="3" t="s">
        <v>510</v>
      </c>
      <c r="B2422" s="4" t="s">
        <v>113</v>
      </c>
      <c r="C2422" s="9" t="s">
        <v>114</v>
      </c>
      <c r="D2422" s="4" t="s">
        <v>458</v>
      </c>
      <c r="E2422" s="4" t="s">
        <v>39</v>
      </c>
      <c r="F2422" s="34" t="s">
        <v>304</v>
      </c>
      <c r="G2422" s="35">
        <v>0</v>
      </c>
      <c r="H2422" s="3" t="s">
        <v>463</v>
      </c>
      <c r="I2422" s="36" t="s">
        <v>1</v>
      </c>
      <c r="J2422" s="36" t="s">
        <v>464</v>
      </c>
      <c r="K2422" s="36" t="str">
        <f t="shared" ca="1" si="37"/>
        <v>F395E7B9-D91A-B8A6-0193-6C3E12086F19</v>
      </c>
      <c r="L2422" s="37"/>
      <c r="M2422" s="37" t="s">
        <v>115</v>
      </c>
    </row>
    <row r="2423" spans="1:13" ht="15" customHeight="1" x14ac:dyDescent="0.3">
      <c r="A2423" s="3" t="s">
        <v>510</v>
      </c>
      <c r="B2423" s="4" t="s">
        <v>113</v>
      </c>
      <c r="C2423" s="9" t="s">
        <v>114</v>
      </c>
      <c r="D2423" s="4" t="s">
        <v>458</v>
      </c>
      <c r="E2423" s="4" t="s">
        <v>39</v>
      </c>
      <c r="F2423" s="34" t="s">
        <v>306</v>
      </c>
      <c r="G2423" s="35">
        <v>0</v>
      </c>
      <c r="H2423" s="3" t="s">
        <v>463</v>
      </c>
      <c r="I2423" s="36" t="s">
        <v>1</v>
      </c>
      <c r="J2423" s="36" t="s">
        <v>464</v>
      </c>
      <c r="K2423" s="36" t="str">
        <f t="shared" ca="1" si="37"/>
        <v>D44E87C6-B8EB-D6BC-AB87-DD3012D1A2AB</v>
      </c>
      <c r="L2423" s="37"/>
      <c r="M2423" s="37" t="s">
        <v>115</v>
      </c>
    </row>
    <row r="2424" spans="1:13" ht="15" customHeight="1" x14ac:dyDescent="0.3">
      <c r="A2424" s="3" t="s">
        <v>510</v>
      </c>
      <c r="B2424" s="4" t="s">
        <v>113</v>
      </c>
      <c r="C2424" s="9" t="s">
        <v>114</v>
      </c>
      <c r="D2424" s="4" t="s">
        <v>458</v>
      </c>
      <c r="E2424" s="4" t="s">
        <v>39</v>
      </c>
      <c r="F2424" s="34" t="s">
        <v>308</v>
      </c>
      <c r="G2424" s="35">
        <v>0</v>
      </c>
      <c r="H2424" s="3" t="s">
        <v>463</v>
      </c>
      <c r="I2424" s="36" t="s">
        <v>1</v>
      </c>
      <c r="J2424" s="36" t="s">
        <v>464</v>
      </c>
      <c r="K2424" s="36" t="str">
        <f t="shared" ca="1" si="37"/>
        <v>5A0834D3-7E17-25A6-44F1-2A426002745A</v>
      </c>
      <c r="L2424" s="37"/>
      <c r="M2424" s="37" t="s">
        <v>115</v>
      </c>
    </row>
    <row r="2425" spans="1:13" ht="15" customHeight="1" x14ac:dyDescent="0.3">
      <c r="A2425" s="3" t="s">
        <v>510</v>
      </c>
      <c r="B2425" s="4" t="s">
        <v>113</v>
      </c>
      <c r="C2425" s="9" t="s">
        <v>114</v>
      </c>
      <c r="D2425" s="4" t="s">
        <v>458</v>
      </c>
      <c r="E2425" s="4" t="s">
        <v>39</v>
      </c>
      <c r="F2425" s="34" t="s">
        <v>310</v>
      </c>
      <c r="G2425" s="35">
        <v>0</v>
      </c>
      <c r="H2425" s="3" t="s">
        <v>463</v>
      </c>
      <c r="I2425" s="36" t="s">
        <v>1</v>
      </c>
      <c r="J2425" s="36" t="s">
        <v>464</v>
      </c>
      <c r="K2425" s="36" t="str">
        <f t="shared" ca="1" si="37"/>
        <v>084B323E-4553-AAF9-041C-67603F110901</v>
      </c>
      <c r="L2425" s="37"/>
      <c r="M2425" s="37" t="s">
        <v>115</v>
      </c>
    </row>
    <row r="2426" spans="1:13" ht="15" customHeight="1" x14ac:dyDescent="0.3">
      <c r="A2426" s="3" t="s">
        <v>510</v>
      </c>
      <c r="B2426" s="4" t="s">
        <v>113</v>
      </c>
      <c r="C2426" s="9" t="s">
        <v>114</v>
      </c>
      <c r="D2426" s="4" t="s">
        <v>458</v>
      </c>
      <c r="E2426" s="4" t="s">
        <v>39</v>
      </c>
      <c r="F2426" s="34" t="s">
        <v>312</v>
      </c>
      <c r="G2426" s="35">
        <v>0</v>
      </c>
      <c r="H2426" s="3" t="s">
        <v>463</v>
      </c>
      <c r="I2426" s="36" t="s">
        <v>1</v>
      </c>
      <c r="J2426" s="36" t="s">
        <v>464</v>
      </c>
      <c r="K2426" s="36" t="str">
        <f t="shared" ca="1" si="37"/>
        <v>8CFFC96C-2D23-363E-8107-6762D450A246</v>
      </c>
      <c r="L2426" s="37"/>
      <c r="M2426" s="37" t="s">
        <v>115</v>
      </c>
    </row>
    <row r="2427" spans="1:13" ht="15" customHeight="1" x14ac:dyDescent="0.3">
      <c r="A2427" s="3" t="s">
        <v>510</v>
      </c>
      <c r="B2427" s="4" t="s">
        <v>113</v>
      </c>
      <c r="C2427" s="9" t="s">
        <v>114</v>
      </c>
      <c r="D2427" s="4" t="s">
        <v>458</v>
      </c>
      <c r="E2427" s="4" t="s">
        <v>39</v>
      </c>
      <c r="F2427" s="34" t="s">
        <v>314</v>
      </c>
      <c r="G2427" s="35">
        <v>0</v>
      </c>
      <c r="H2427" s="3" t="s">
        <v>463</v>
      </c>
      <c r="I2427" s="36" t="s">
        <v>1</v>
      </c>
      <c r="J2427" s="36" t="s">
        <v>464</v>
      </c>
      <c r="K2427" s="36" t="str">
        <f t="shared" ca="1" si="37"/>
        <v>EB8E79B4-C0D4-004A-C53D-51DAD310C78E</v>
      </c>
      <c r="L2427" s="37"/>
      <c r="M2427" s="37" t="s">
        <v>115</v>
      </c>
    </row>
    <row r="2428" spans="1:13" ht="15" customHeight="1" x14ac:dyDescent="0.3">
      <c r="A2428" s="3" t="s">
        <v>510</v>
      </c>
      <c r="B2428" s="4" t="s">
        <v>113</v>
      </c>
      <c r="C2428" s="9" t="s">
        <v>114</v>
      </c>
      <c r="D2428" s="4" t="s">
        <v>458</v>
      </c>
      <c r="E2428" s="4" t="s">
        <v>39</v>
      </c>
      <c r="F2428" s="34" t="s">
        <v>316</v>
      </c>
      <c r="G2428" s="35">
        <v>0</v>
      </c>
      <c r="H2428" s="3" t="s">
        <v>463</v>
      </c>
      <c r="I2428" s="36" t="s">
        <v>1</v>
      </c>
      <c r="J2428" s="36" t="s">
        <v>464</v>
      </c>
      <c r="K2428" s="36" t="str">
        <f t="shared" ca="1" si="37"/>
        <v>0ACF74EF-1319-9568-30EA-B131287A7E0C</v>
      </c>
      <c r="L2428" s="37"/>
      <c r="M2428" s="37" t="s">
        <v>115</v>
      </c>
    </row>
    <row r="2429" spans="1:13" ht="15" customHeight="1" x14ac:dyDescent="0.3">
      <c r="A2429" s="3" t="s">
        <v>510</v>
      </c>
      <c r="B2429" s="4" t="s">
        <v>113</v>
      </c>
      <c r="C2429" s="9" t="s">
        <v>114</v>
      </c>
      <c r="D2429" s="4" t="s">
        <v>458</v>
      </c>
      <c r="E2429" s="4" t="s">
        <v>39</v>
      </c>
      <c r="F2429" s="34" t="s">
        <v>318</v>
      </c>
      <c r="G2429" s="35">
        <v>0</v>
      </c>
      <c r="H2429" s="3" t="s">
        <v>463</v>
      </c>
      <c r="I2429" s="36" t="s">
        <v>1</v>
      </c>
      <c r="J2429" s="36" t="s">
        <v>464</v>
      </c>
      <c r="K2429" s="36" t="str">
        <f t="shared" ca="1" si="37"/>
        <v>F428AB46-800F-9856-F5D3-917748B575EF</v>
      </c>
      <c r="L2429" s="37"/>
      <c r="M2429" s="37" t="s">
        <v>115</v>
      </c>
    </row>
    <row r="2430" spans="1:13" ht="15" customHeight="1" x14ac:dyDescent="0.3">
      <c r="A2430" s="3" t="s">
        <v>510</v>
      </c>
      <c r="B2430" s="4" t="s">
        <v>113</v>
      </c>
      <c r="C2430" s="9" t="s">
        <v>114</v>
      </c>
      <c r="D2430" s="4" t="s">
        <v>458</v>
      </c>
      <c r="E2430" s="4" t="s">
        <v>39</v>
      </c>
      <c r="F2430" s="34" t="s">
        <v>320</v>
      </c>
      <c r="G2430" s="35">
        <v>0</v>
      </c>
      <c r="H2430" s="3" t="s">
        <v>463</v>
      </c>
      <c r="I2430" s="36" t="s">
        <v>1</v>
      </c>
      <c r="J2430" s="36" t="s">
        <v>464</v>
      </c>
      <c r="K2430" s="36" t="str">
        <f t="shared" ca="1" si="37"/>
        <v>A95EAC34-A372-EA6F-836F-B379103B8DB7</v>
      </c>
      <c r="L2430" s="37"/>
      <c r="M2430" s="37" t="s">
        <v>115</v>
      </c>
    </row>
    <row r="2431" spans="1:13" ht="15" customHeight="1" x14ac:dyDescent="0.3">
      <c r="A2431" s="3" t="s">
        <v>510</v>
      </c>
      <c r="B2431" s="4" t="s">
        <v>113</v>
      </c>
      <c r="C2431" s="9" t="s">
        <v>114</v>
      </c>
      <c r="D2431" s="4" t="s">
        <v>458</v>
      </c>
      <c r="E2431" s="4" t="s">
        <v>39</v>
      </c>
      <c r="F2431" s="34" t="s">
        <v>322</v>
      </c>
      <c r="G2431" s="35">
        <v>0</v>
      </c>
      <c r="H2431" s="3" t="s">
        <v>463</v>
      </c>
      <c r="I2431" s="36" t="s">
        <v>1</v>
      </c>
      <c r="J2431" s="36" t="s">
        <v>464</v>
      </c>
      <c r="K2431" s="36" t="str">
        <f t="shared" ca="1" si="37"/>
        <v>9ABAB6AB-ABF8-86D8-85ED-26F708C956F0</v>
      </c>
      <c r="L2431" s="37"/>
      <c r="M2431" s="37" t="s">
        <v>115</v>
      </c>
    </row>
    <row r="2432" spans="1:13" ht="15" customHeight="1" x14ac:dyDescent="0.3">
      <c r="A2432" s="3" t="s">
        <v>510</v>
      </c>
      <c r="B2432" s="4" t="s">
        <v>113</v>
      </c>
      <c r="C2432" s="9" t="s">
        <v>114</v>
      </c>
      <c r="D2432" s="4" t="s">
        <v>458</v>
      </c>
      <c r="E2432" s="4" t="s">
        <v>39</v>
      </c>
      <c r="F2432" s="34" t="s">
        <v>324</v>
      </c>
      <c r="G2432" s="35">
        <v>0</v>
      </c>
      <c r="H2432" s="3" t="s">
        <v>463</v>
      </c>
      <c r="I2432" s="36" t="s">
        <v>1</v>
      </c>
      <c r="J2432" s="36" t="s">
        <v>464</v>
      </c>
      <c r="K2432" s="36" t="str">
        <f t="shared" ca="1" si="37"/>
        <v>D6DF96C5-A7C4-5267-2AEF-89831493F834</v>
      </c>
      <c r="L2432" s="37"/>
      <c r="M2432" s="37" t="s">
        <v>115</v>
      </c>
    </row>
    <row r="2433" spans="1:13" ht="15" customHeight="1" x14ac:dyDescent="0.3">
      <c r="A2433" s="3" t="s">
        <v>510</v>
      </c>
      <c r="B2433" s="4" t="s">
        <v>113</v>
      </c>
      <c r="C2433" s="9" t="s">
        <v>114</v>
      </c>
      <c r="D2433" s="4" t="s">
        <v>458</v>
      </c>
      <c r="E2433" s="4" t="s">
        <v>39</v>
      </c>
      <c r="F2433" s="34" t="s">
        <v>326</v>
      </c>
      <c r="G2433" s="35">
        <v>0</v>
      </c>
      <c r="H2433" s="3" t="s">
        <v>463</v>
      </c>
      <c r="I2433" s="36" t="s">
        <v>1</v>
      </c>
      <c r="J2433" s="36" t="s">
        <v>464</v>
      </c>
      <c r="K2433" s="36" t="str">
        <f t="shared" ca="1" si="37"/>
        <v>F7B75141-41DD-BB47-8B1F-C3A82CA50B3F</v>
      </c>
      <c r="L2433" s="37"/>
      <c r="M2433" s="37" t="s">
        <v>115</v>
      </c>
    </row>
    <row r="2434" spans="1:13" ht="15" customHeight="1" x14ac:dyDescent="0.3">
      <c r="A2434" s="3" t="s">
        <v>510</v>
      </c>
      <c r="B2434" s="4" t="s">
        <v>113</v>
      </c>
      <c r="C2434" s="9" t="s">
        <v>114</v>
      </c>
      <c r="D2434" s="4" t="s">
        <v>458</v>
      </c>
      <c r="E2434" s="4" t="s">
        <v>39</v>
      </c>
      <c r="F2434" s="34" t="s">
        <v>328</v>
      </c>
      <c r="G2434" s="35">
        <v>1</v>
      </c>
      <c r="H2434" s="3" t="s">
        <v>463</v>
      </c>
      <c r="I2434" s="36" t="s">
        <v>1</v>
      </c>
      <c r="J2434" s="36" t="s">
        <v>464</v>
      </c>
      <c r="K2434" s="36" t="str">
        <f t="shared" ref="K2434:K2497" ca="1" si="38">_GuidQuasiHexGenerator</f>
        <v>D1164392-1BE5-FB7E-B079-6761271F74A8</v>
      </c>
      <c r="L2434" s="37"/>
      <c r="M2434" s="37" t="s">
        <v>115</v>
      </c>
    </row>
    <row r="2435" spans="1:13" ht="15" customHeight="1" x14ac:dyDescent="0.3">
      <c r="A2435" s="3" t="s">
        <v>510</v>
      </c>
      <c r="B2435" s="4" t="s">
        <v>113</v>
      </c>
      <c r="C2435" s="9" t="s">
        <v>114</v>
      </c>
      <c r="D2435" s="4" t="s">
        <v>458</v>
      </c>
      <c r="E2435" s="4" t="s">
        <v>39</v>
      </c>
      <c r="F2435" s="34" t="s">
        <v>330</v>
      </c>
      <c r="G2435" s="35">
        <v>0</v>
      </c>
      <c r="H2435" s="3" t="s">
        <v>463</v>
      </c>
      <c r="I2435" s="36" t="s">
        <v>1</v>
      </c>
      <c r="J2435" s="36" t="s">
        <v>464</v>
      </c>
      <c r="K2435" s="36" t="str">
        <f t="shared" ca="1" si="38"/>
        <v>400B469A-1E24-C55B-2CC8-E690DF860538</v>
      </c>
      <c r="L2435" s="37"/>
      <c r="M2435" s="37" t="s">
        <v>115</v>
      </c>
    </row>
    <row r="2436" spans="1:13" ht="15" customHeight="1" x14ac:dyDescent="0.3">
      <c r="A2436" s="3" t="s">
        <v>510</v>
      </c>
      <c r="B2436" s="4" t="s">
        <v>113</v>
      </c>
      <c r="C2436" s="9" t="s">
        <v>114</v>
      </c>
      <c r="D2436" s="4" t="s">
        <v>458</v>
      </c>
      <c r="E2436" s="4" t="s">
        <v>39</v>
      </c>
      <c r="F2436" s="34" t="s">
        <v>332</v>
      </c>
      <c r="G2436" s="35">
        <v>0</v>
      </c>
      <c r="H2436" s="3" t="s">
        <v>463</v>
      </c>
      <c r="I2436" s="36" t="s">
        <v>1</v>
      </c>
      <c r="J2436" s="36" t="s">
        <v>464</v>
      </c>
      <c r="K2436" s="36" t="str">
        <f t="shared" ca="1" si="38"/>
        <v>13C76D26-3ECC-63D7-6402-C307A3B15EBD</v>
      </c>
      <c r="L2436" s="37"/>
      <c r="M2436" s="37" t="s">
        <v>115</v>
      </c>
    </row>
    <row r="2437" spans="1:13" ht="15" customHeight="1" x14ac:dyDescent="0.3">
      <c r="A2437" s="3" t="s">
        <v>510</v>
      </c>
      <c r="B2437" s="4" t="s">
        <v>113</v>
      </c>
      <c r="C2437" s="9" t="s">
        <v>114</v>
      </c>
      <c r="D2437" s="4" t="s">
        <v>458</v>
      </c>
      <c r="E2437" s="4" t="s">
        <v>39</v>
      </c>
      <c r="F2437" s="34" t="s">
        <v>334</v>
      </c>
      <c r="G2437" s="35">
        <v>0</v>
      </c>
      <c r="H2437" s="3" t="s">
        <v>463</v>
      </c>
      <c r="I2437" s="36" t="s">
        <v>1</v>
      </c>
      <c r="J2437" s="36" t="s">
        <v>464</v>
      </c>
      <c r="K2437" s="36" t="str">
        <f t="shared" ca="1" si="38"/>
        <v>EE752EBF-09F2-1741-EC31-F448A243113A</v>
      </c>
      <c r="L2437" s="37"/>
      <c r="M2437" s="37" t="s">
        <v>115</v>
      </c>
    </row>
    <row r="2438" spans="1:13" ht="15" customHeight="1" x14ac:dyDescent="0.3">
      <c r="A2438" s="3" t="s">
        <v>510</v>
      </c>
      <c r="B2438" s="4" t="s">
        <v>113</v>
      </c>
      <c r="C2438" s="9" t="s">
        <v>114</v>
      </c>
      <c r="D2438" s="4" t="s">
        <v>458</v>
      </c>
      <c r="E2438" s="4" t="s">
        <v>39</v>
      </c>
      <c r="F2438" s="34" t="s">
        <v>336</v>
      </c>
      <c r="G2438" s="35">
        <v>0</v>
      </c>
      <c r="H2438" s="3" t="s">
        <v>463</v>
      </c>
      <c r="I2438" s="36" t="s">
        <v>1</v>
      </c>
      <c r="J2438" s="36" t="s">
        <v>464</v>
      </c>
      <c r="K2438" s="36" t="str">
        <f t="shared" ca="1" si="38"/>
        <v>02852E03-389C-C95E-3326-FE53428A5309</v>
      </c>
      <c r="L2438" s="37"/>
      <c r="M2438" s="37" t="s">
        <v>115</v>
      </c>
    </row>
    <row r="2439" spans="1:13" ht="15" customHeight="1" x14ac:dyDescent="0.3">
      <c r="A2439" s="3" t="s">
        <v>510</v>
      </c>
      <c r="B2439" s="4" t="s">
        <v>113</v>
      </c>
      <c r="C2439" s="9" t="s">
        <v>114</v>
      </c>
      <c r="D2439" s="4" t="s">
        <v>458</v>
      </c>
      <c r="E2439" s="4" t="s">
        <v>39</v>
      </c>
      <c r="F2439" s="34" t="s">
        <v>338</v>
      </c>
      <c r="G2439" s="35">
        <v>0</v>
      </c>
      <c r="H2439" s="3" t="s">
        <v>463</v>
      </c>
      <c r="I2439" s="36" t="s">
        <v>1</v>
      </c>
      <c r="J2439" s="36" t="s">
        <v>464</v>
      </c>
      <c r="K2439" s="36" t="str">
        <f t="shared" ca="1" si="38"/>
        <v>7216D128-E131-08ED-00F7-54995436D442</v>
      </c>
      <c r="L2439" s="37"/>
      <c r="M2439" s="37" t="s">
        <v>115</v>
      </c>
    </row>
    <row r="2440" spans="1:13" ht="15" customHeight="1" x14ac:dyDescent="0.3">
      <c r="A2440" s="3" t="s">
        <v>510</v>
      </c>
      <c r="B2440" s="4" t="s">
        <v>113</v>
      </c>
      <c r="C2440" s="9" t="s">
        <v>114</v>
      </c>
      <c r="D2440" s="4" t="s">
        <v>458</v>
      </c>
      <c r="E2440" s="4" t="s">
        <v>39</v>
      </c>
      <c r="F2440" s="34" t="s">
        <v>340</v>
      </c>
      <c r="G2440" s="35">
        <v>0</v>
      </c>
      <c r="H2440" s="3" t="s">
        <v>463</v>
      </c>
      <c r="I2440" s="36" t="s">
        <v>1</v>
      </c>
      <c r="J2440" s="36" t="s">
        <v>464</v>
      </c>
      <c r="K2440" s="36" t="str">
        <f t="shared" ca="1" si="38"/>
        <v>712F6A00-F48F-24DC-BBCC-15E4B80A03EF</v>
      </c>
      <c r="L2440" s="37"/>
      <c r="M2440" s="37" t="s">
        <v>115</v>
      </c>
    </row>
    <row r="2441" spans="1:13" ht="15" customHeight="1" x14ac:dyDescent="0.3">
      <c r="A2441" s="3" t="s">
        <v>510</v>
      </c>
      <c r="B2441" s="4" t="s">
        <v>113</v>
      </c>
      <c r="C2441" s="9" t="s">
        <v>114</v>
      </c>
      <c r="D2441" s="4" t="s">
        <v>458</v>
      </c>
      <c r="E2441" s="4" t="s">
        <v>39</v>
      </c>
      <c r="F2441" s="34" t="s">
        <v>342</v>
      </c>
      <c r="G2441" s="35">
        <v>0</v>
      </c>
      <c r="H2441" s="3" t="s">
        <v>463</v>
      </c>
      <c r="I2441" s="36" t="s">
        <v>1</v>
      </c>
      <c r="J2441" s="36" t="s">
        <v>464</v>
      </c>
      <c r="K2441" s="36" t="str">
        <f t="shared" ca="1" si="38"/>
        <v>5A6A65DC-E359-5801-BE5D-52C8613FA5F5</v>
      </c>
      <c r="L2441" s="37"/>
      <c r="M2441" s="37" t="s">
        <v>115</v>
      </c>
    </row>
    <row r="2442" spans="1:13" ht="15" customHeight="1" x14ac:dyDescent="0.3">
      <c r="A2442" s="3" t="s">
        <v>510</v>
      </c>
      <c r="B2442" s="4" t="s">
        <v>113</v>
      </c>
      <c r="C2442" s="9" t="s">
        <v>114</v>
      </c>
      <c r="D2442" s="4" t="s">
        <v>458</v>
      </c>
      <c r="E2442" s="4" t="s">
        <v>39</v>
      </c>
      <c r="F2442" s="34" t="s">
        <v>344</v>
      </c>
      <c r="G2442" s="35">
        <v>0</v>
      </c>
      <c r="H2442" s="3" t="s">
        <v>463</v>
      </c>
      <c r="I2442" s="36" t="s">
        <v>1</v>
      </c>
      <c r="J2442" s="36" t="s">
        <v>464</v>
      </c>
      <c r="K2442" s="36" t="str">
        <f t="shared" ca="1" si="38"/>
        <v>AC51DB5D-91C6-E47C-1135-5369A0190148</v>
      </c>
      <c r="L2442" s="37"/>
      <c r="M2442" s="37" t="s">
        <v>115</v>
      </c>
    </row>
    <row r="2443" spans="1:13" ht="15" customHeight="1" x14ac:dyDescent="0.3">
      <c r="A2443" s="3" t="s">
        <v>510</v>
      </c>
      <c r="B2443" s="4" t="s">
        <v>113</v>
      </c>
      <c r="C2443" s="9" t="s">
        <v>114</v>
      </c>
      <c r="D2443" s="4" t="s">
        <v>458</v>
      </c>
      <c r="E2443" s="4" t="s">
        <v>39</v>
      </c>
      <c r="F2443" s="34" t="s">
        <v>346</v>
      </c>
      <c r="G2443" s="35">
        <v>1</v>
      </c>
      <c r="H2443" s="3" t="s">
        <v>463</v>
      </c>
      <c r="I2443" s="36" t="s">
        <v>1</v>
      </c>
      <c r="J2443" s="36" t="s">
        <v>464</v>
      </c>
      <c r="K2443" s="36" t="str">
        <f t="shared" ca="1" si="38"/>
        <v>207451A9-4AE9-52C9-52C5-68F483ACBAAD</v>
      </c>
      <c r="L2443" s="37"/>
      <c r="M2443" s="37" t="s">
        <v>115</v>
      </c>
    </row>
    <row r="2444" spans="1:13" ht="15" customHeight="1" x14ac:dyDescent="0.3">
      <c r="A2444" s="3" t="s">
        <v>510</v>
      </c>
      <c r="B2444" s="4" t="s">
        <v>113</v>
      </c>
      <c r="C2444" s="9" t="s">
        <v>114</v>
      </c>
      <c r="D2444" s="4" t="s">
        <v>458</v>
      </c>
      <c r="E2444" s="4" t="s">
        <v>39</v>
      </c>
      <c r="F2444" s="34" t="s">
        <v>348</v>
      </c>
      <c r="G2444" s="35">
        <v>0</v>
      </c>
      <c r="H2444" s="3" t="s">
        <v>463</v>
      </c>
      <c r="I2444" s="36" t="s">
        <v>1</v>
      </c>
      <c r="J2444" s="36" t="s">
        <v>464</v>
      </c>
      <c r="K2444" s="36" t="str">
        <f t="shared" ca="1" si="38"/>
        <v>9A021C30-0F23-2452-0B95-4FB95E21CD31</v>
      </c>
      <c r="L2444" s="37"/>
      <c r="M2444" s="37" t="s">
        <v>115</v>
      </c>
    </row>
    <row r="2445" spans="1:13" ht="15" customHeight="1" x14ac:dyDescent="0.3">
      <c r="A2445" s="3" t="s">
        <v>510</v>
      </c>
      <c r="B2445" s="4" t="s">
        <v>113</v>
      </c>
      <c r="C2445" s="9" t="s">
        <v>114</v>
      </c>
      <c r="D2445" s="4" t="s">
        <v>458</v>
      </c>
      <c r="E2445" s="4" t="s">
        <v>39</v>
      </c>
      <c r="F2445" s="34" t="s">
        <v>350</v>
      </c>
      <c r="G2445" s="35">
        <v>0</v>
      </c>
      <c r="H2445" s="3" t="s">
        <v>463</v>
      </c>
      <c r="I2445" s="36" t="s">
        <v>1</v>
      </c>
      <c r="J2445" s="36" t="s">
        <v>464</v>
      </c>
      <c r="K2445" s="36" t="str">
        <f t="shared" ca="1" si="38"/>
        <v>B33721C5-B582-42D1-9FFE-F24DA962A1DD</v>
      </c>
      <c r="L2445" s="37"/>
      <c r="M2445" s="37" t="s">
        <v>115</v>
      </c>
    </row>
    <row r="2446" spans="1:13" ht="15" customHeight="1" x14ac:dyDescent="0.3">
      <c r="A2446" s="3" t="s">
        <v>510</v>
      </c>
      <c r="B2446" s="4" t="s">
        <v>113</v>
      </c>
      <c r="C2446" s="9" t="s">
        <v>114</v>
      </c>
      <c r="D2446" s="4" t="s">
        <v>458</v>
      </c>
      <c r="E2446" s="4" t="s">
        <v>39</v>
      </c>
      <c r="F2446" s="34" t="s">
        <v>352</v>
      </c>
      <c r="G2446" s="35">
        <v>0</v>
      </c>
      <c r="H2446" s="3" t="s">
        <v>463</v>
      </c>
      <c r="I2446" s="36" t="s">
        <v>1</v>
      </c>
      <c r="J2446" s="36" t="s">
        <v>464</v>
      </c>
      <c r="K2446" s="36" t="str">
        <f t="shared" ca="1" si="38"/>
        <v>9358F815-EB35-575C-A285-1F33643C7E7A</v>
      </c>
      <c r="L2446" s="37"/>
      <c r="M2446" s="37" t="s">
        <v>115</v>
      </c>
    </row>
    <row r="2447" spans="1:13" ht="15" customHeight="1" x14ac:dyDescent="0.3">
      <c r="A2447" s="3" t="s">
        <v>510</v>
      </c>
      <c r="B2447" s="4" t="s">
        <v>113</v>
      </c>
      <c r="C2447" s="9" t="s">
        <v>114</v>
      </c>
      <c r="D2447" s="4" t="s">
        <v>458</v>
      </c>
      <c r="E2447" s="4" t="s">
        <v>39</v>
      </c>
      <c r="F2447" s="34" t="s">
        <v>354</v>
      </c>
      <c r="G2447" s="35">
        <v>0</v>
      </c>
      <c r="H2447" s="3" t="s">
        <v>463</v>
      </c>
      <c r="I2447" s="36" t="s">
        <v>1</v>
      </c>
      <c r="J2447" s="36" t="s">
        <v>464</v>
      </c>
      <c r="K2447" s="36" t="str">
        <f t="shared" ca="1" si="38"/>
        <v>4F1F8BF9-9778-8DA7-048C-B4367D71B65B</v>
      </c>
      <c r="L2447" s="37"/>
      <c r="M2447" s="37" t="s">
        <v>115</v>
      </c>
    </row>
    <row r="2448" spans="1:13" ht="15" customHeight="1" x14ac:dyDescent="0.3">
      <c r="A2448" s="3" t="s">
        <v>510</v>
      </c>
      <c r="B2448" s="4" t="s">
        <v>113</v>
      </c>
      <c r="C2448" s="9" t="s">
        <v>114</v>
      </c>
      <c r="D2448" s="4" t="s">
        <v>458</v>
      </c>
      <c r="E2448" s="4" t="s">
        <v>39</v>
      </c>
      <c r="F2448" s="34" t="s">
        <v>356</v>
      </c>
      <c r="G2448" s="35">
        <v>0</v>
      </c>
      <c r="H2448" s="3" t="s">
        <v>463</v>
      </c>
      <c r="I2448" s="36" t="s">
        <v>1</v>
      </c>
      <c r="J2448" s="36" t="s">
        <v>464</v>
      </c>
      <c r="K2448" s="36" t="str">
        <f t="shared" ca="1" si="38"/>
        <v>B20AD377-CA2C-E4D4-29E3-6BAD02569788</v>
      </c>
      <c r="L2448" s="37"/>
      <c r="M2448" s="37" t="s">
        <v>115</v>
      </c>
    </row>
    <row r="2449" spans="1:13" ht="15" customHeight="1" x14ac:dyDescent="0.3">
      <c r="A2449" s="3" t="s">
        <v>510</v>
      </c>
      <c r="B2449" s="4" t="s">
        <v>113</v>
      </c>
      <c r="C2449" s="9" t="s">
        <v>114</v>
      </c>
      <c r="D2449" s="4" t="s">
        <v>458</v>
      </c>
      <c r="E2449" s="4" t="s">
        <v>39</v>
      </c>
      <c r="F2449" s="34" t="s">
        <v>358</v>
      </c>
      <c r="G2449" s="35">
        <v>0</v>
      </c>
      <c r="H2449" s="3" t="s">
        <v>463</v>
      </c>
      <c r="I2449" s="36" t="s">
        <v>1</v>
      </c>
      <c r="J2449" s="36" t="s">
        <v>464</v>
      </c>
      <c r="K2449" s="36" t="str">
        <f t="shared" ca="1" si="38"/>
        <v>62E32B03-48FA-DEDB-DA88-076640F6A59C</v>
      </c>
      <c r="L2449" s="37"/>
      <c r="M2449" s="37" t="s">
        <v>115</v>
      </c>
    </row>
    <row r="2450" spans="1:13" ht="15" customHeight="1" x14ac:dyDescent="0.3">
      <c r="A2450" s="3" t="s">
        <v>510</v>
      </c>
      <c r="B2450" s="4" t="s">
        <v>113</v>
      </c>
      <c r="C2450" s="9" t="s">
        <v>114</v>
      </c>
      <c r="D2450" s="4" t="s">
        <v>458</v>
      </c>
      <c r="E2450" s="4" t="s">
        <v>39</v>
      </c>
      <c r="F2450" s="34" t="s">
        <v>360</v>
      </c>
      <c r="G2450" s="35">
        <v>0</v>
      </c>
      <c r="H2450" s="3" t="s">
        <v>463</v>
      </c>
      <c r="I2450" s="36" t="s">
        <v>1</v>
      </c>
      <c r="J2450" s="36" t="s">
        <v>464</v>
      </c>
      <c r="K2450" s="36" t="str">
        <f t="shared" ca="1" si="38"/>
        <v>CB8AAA3F-CCED-E17F-F90E-460961B39811</v>
      </c>
      <c r="L2450" s="37"/>
      <c r="M2450" s="37" t="s">
        <v>115</v>
      </c>
    </row>
    <row r="2451" spans="1:13" ht="15" customHeight="1" x14ac:dyDescent="0.3">
      <c r="A2451" s="3" t="s">
        <v>510</v>
      </c>
      <c r="B2451" s="4" t="s">
        <v>113</v>
      </c>
      <c r="C2451" s="9" t="s">
        <v>114</v>
      </c>
      <c r="D2451" s="4" t="s">
        <v>458</v>
      </c>
      <c r="E2451" s="4" t="s">
        <v>39</v>
      </c>
      <c r="F2451" s="34" t="s">
        <v>362</v>
      </c>
      <c r="G2451" s="35">
        <v>0</v>
      </c>
      <c r="H2451" s="3" t="s">
        <v>463</v>
      </c>
      <c r="I2451" s="36" t="s">
        <v>1</v>
      </c>
      <c r="J2451" s="36" t="s">
        <v>464</v>
      </c>
      <c r="K2451" s="36" t="str">
        <f t="shared" ca="1" si="38"/>
        <v>8BA215C8-1532-99B1-2318-20690B445DB3</v>
      </c>
      <c r="L2451" s="37"/>
      <c r="M2451" s="37" t="s">
        <v>115</v>
      </c>
    </row>
    <row r="2452" spans="1:13" ht="15" customHeight="1" x14ac:dyDescent="0.3">
      <c r="A2452" s="3" t="s">
        <v>510</v>
      </c>
      <c r="B2452" s="4" t="s">
        <v>113</v>
      </c>
      <c r="C2452" s="9" t="s">
        <v>114</v>
      </c>
      <c r="D2452" s="4" t="s">
        <v>458</v>
      </c>
      <c r="E2452" s="4" t="s">
        <v>39</v>
      </c>
      <c r="F2452" s="34" t="s">
        <v>364</v>
      </c>
      <c r="G2452" s="35">
        <v>0</v>
      </c>
      <c r="H2452" s="3" t="s">
        <v>463</v>
      </c>
      <c r="I2452" s="36" t="s">
        <v>1</v>
      </c>
      <c r="J2452" s="36" t="s">
        <v>464</v>
      </c>
      <c r="K2452" s="36" t="str">
        <f t="shared" ca="1" si="38"/>
        <v>45266E5C-3427-1BD2-2455-03E409245ABA</v>
      </c>
      <c r="L2452" s="37"/>
      <c r="M2452" s="37" t="s">
        <v>115</v>
      </c>
    </row>
    <row r="2453" spans="1:13" ht="15" customHeight="1" x14ac:dyDescent="0.3">
      <c r="A2453" s="3" t="s">
        <v>510</v>
      </c>
      <c r="B2453" s="4" t="s">
        <v>113</v>
      </c>
      <c r="C2453" s="9" t="s">
        <v>114</v>
      </c>
      <c r="D2453" s="4" t="s">
        <v>458</v>
      </c>
      <c r="E2453" s="4" t="s">
        <v>39</v>
      </c>
      <c r="F2453" s="34" t="s">
        <v>366</v>
      </c>
      <c r="G2453" s="35">
        <v>1</v>
      </c>
      <c r="H2453" s="3" t="s">
        <v>463</v>
      </c>
      <c r="I2453" s="36" t="s">
        <v>1</v>
      </c>
      <c r="J2453" s="36" t="s">
        <v>464</v>
      </c>
      <c r="K2453" s="36" t="str">
        <f t="shared" ca="1" si="38"/>
        <v>1852599F-1EC2-C80B-CBFD-A95EFA9F1959</v>
      </c>
      <c r="L2453" s="37"/>
      <c r="M2453" s="37" t="s">
        <v>115</v>
      </c>
    </row>
    <row r="2454" spans="1:13" ht="15" customHeight="1" x14ac:dyDescent="0.3">
      <c r="A2454" s="3" t="s">
        <v>510</v>
      </c>
      <c r="B2454" s="4" t="s">
        <v>113</v>
      </c>
      <c r="C2454" s="9" t="s">
        <v>114</v>
      </c>
      <c r="D2454" s="4" t="s">
        <v>458</v>
      </c>
      <c r="E2454" s="4" t="s">
        <v>39</v>
      </c>
      <c r="F2454" s="34" t="s">
        <v>368</v>
      </c>
      <c r="G2454" s="35">
        <v>0</v>
      </c>
      <c r="H2454" s="3" t="s">
        <v>463</v>
      </c>
      <c r="I2454" s="36" t="s">
        <v>1</v>
      </c>
      <c r="J2454" s="36" t="s">
        <v>464</v>
      </c>
      <c r="K2454" s="36" t="str">
        <f t="shared" ca="1" si="38"/>
        <v>65D2089A-6C1D-3AF8-5DBB-5A89F6100918</v>
      </c>
      <c r="L2454" s="37"/>
      <c r="M2454" s="37" t="s">
        <v>115</v>
      </c>
    </row>
    <row r="2455" spans="1:13" ht="15" customHeight="1" x14ac:dyDescent="0.3">
      <c r="A2455" s="3" t="s">
        <v>510</v>
      </c>
      <c r="B2455" s="4" t="s">
        <v>113</v>
      </c>
      <c r="C2455" s="9" t="s">
        <v>114</v>
      </c>
      <c r="D2455" s="4" t="s">
        <v>458</v>
      </c>
      <c r="E2455" s="4" t="s">
        <v>39</v>
      </c>
      <c r="F2455" s="34" t="s">
        <v>370</v>
      </c>
      <c r="G2455" s="35">
        <v>0</v>
      </c>
      <c r="H2455" s="3" t="s">
        <v>463</v>
      </c>
      <c r="I2455" s="36" t="s">
        <v>1</v>
      </c>
      <c r="J2455" s="36" t="s">
        <v>464</v>
      </c>
      <c r="K2455" s="36" t="str">
        <f t="shared" ca="1" si="38"/>
        <v>3D5A53E3-2F59-61E4-98D5-46DD9D919ED2</v>
      </c>
      <c r="L2455" s="37"/>
      <c r="M2455" s="37" t="s">
        <v>115</v>
      </c>
    </row>
    <row r="2456" spans="1:13" ht="15" customHeight="1" x14ac:dyDescent="0.3">
      <c r="A2456" s="3" t="s">
        <v>510</v>
      </c>
      <c r="B2456" s="4" t="s">
        <v>113</v>
      </c>
      <c r="C2456" s="9" t="s">
        <v>114</v>
      </c>
      <c r="D2456" s="4" t="s">
        <v>458</v>
      </c>
      <c r="E2456" s="4" t="s">
        <v>39</v>
      </c>
      <c r="F2456" s="34" t="s">
        <v>372</v>
      </c>
      <c r="G2456" s="35">
        <v>0</v>
      </c>
      <c r="H2456" s="3" t="s">
        <v>463</v>
      </c>
      <c r="I2456" s="36" t="s">
        <v>1</v>
      </c>
      <c r="J2456" s="36" t="s">
        <v>464</v>
      </c>
      <c r="K2456" s="36" t="str">
        <f t="shared" ca="1" si="38"/>
        <v>76DEC5A8-E0BA-8F79-AC60-B79D3D847E26</v>
      </c>
      <c r="L2456" s="37"/>
      <c r="M2456" s="37" t="s">
        <v>115</v>
      </c>
    </row>
    <row r="2457" spans="1:13" ht="15" customHeight="1" x14ac:dyDescent="0.3">
      <c r="A2457" s="3" t="s">
        <v>510</v>
      </c>
      <c r="B2457" s="4" t="s">
        <v>113</v>
      </c>
      <c r="C2457" s="9" t="s">
        <v>114</v>
      </c>
      <c r="D2457" s="4" t="s">
        <v>458</v>
      </c>
      <c r="E2457" s="4" t="s">
        <v>39</v>
      </c>
      <c r="F2457" s="34" t="s">
        <v>250</v>
      </c>
      <c r="G2457" s="35">
        <v>0</v>
      </c>
      <c r="H2457" s="3" t="s">
        <v>463</v>
      </c>
      <c r="I2457" s="36" t="s">
        <v>1</v>
      </c>
      <c r="J2457" s="36" t="s">
        <v>464</v>
      </c>
      <c r="K2457" s="36" t="str">
        <f t="shared" ca="1" si="38"/>
        <v>AB5177A5-AECF-05D7-A8D8-05631217E728</v>
      </c>
      <c r="L2457" s="37"/>
      <c r="M2457" s="37" t="s">
        <v>115</v>
      </c>
    </row>
    <row r="2458" spans="1:13" ht="15" customHeight="1" x14ac:dyDescent="0.3">
      <c r="A2458" s="3" t="s">
        <v>510</v>
      </c>
      <c r="B2458" s="4" t="s">
        <v>113</v>
      </c>
      <c r="C2458" s="9" t="s">
        <v>114</v>
      </c>
      <c r="D2458" s="4" t="s">
        <v>458</v>
      </c>
      <c r="E2458" s="4" t="s">
        <v>39</v>
      </c>
      <c r="F2458" s="34" t="s">
        <v>375</v>
      </c>
      <c r="G2458" s="35">
        <v>0</v>
      </c>
      <c r="H2458" s="3" t="s">
        <v>463</v>
      </c>
      <c r="I2458" s="36" t="s">
        <v>1</v>
      </c>
      <c r="J2458" s="36" t="s">
        <v>464</v>
      </c>
      <c r="K2458" s="36" t="str">
        <f t="shared" ca="1" si="38"/>
        <v>6297A8C6-BC45-D313-8D37-198ED6AE4A82</v>
      </c>
      <c r="L2458" s="37"/>
      <c r="M2458" s="37" t="s">
        <v>115</v>
      </c>
    </row>
    <row r="2459" spans="1:13" ht="15" customHeight="1" x14ac:dyDescent="0.3">
      <c r="A2459" s="3" t="s">
        <v>511</v>
      </c>
      <c r="B2459" s="4" t="s">
        <v>113</v>
      </c>
      <c r="C2459" s="9" t="s">
        <v>114</v>
      </c>
      <c r="D2459" s="4" t="s">
        <v>458</v>
      </c>
      <c r="E2459" s="4" t="s">
        <v>39</v>
      </c>
      <c r="F2459" s="34" t="s">
        <v>251</v>
      </c>
      <c r="G2459" s="35">
        <v>0</v>
      </c>
      <c r="H2459" s="3" t="s">
        <v>476</v>
      </c>
      <c r="I2459" s="36" t="s">
        <v>1</v>
      </c>
      <c r="J2459" s="36" t="s">
        <v>464</v>
      </c>
      <c r="K2459" s="36" t="str">
        <f t="shared" ca="1" si="38"/>
        <v>308AD814-E400-B2D9-9C67-DA11EC69DF2D</v>
      </c>
      <c r="L2459" s="37"/>
      <c r="M2459" s="37" t="s">
        <v>115</v>
      </c>
    </row>
    <row r="2460" spans="1:13" ht="15" customHeight="1" x14ac:dyDescent="0.3">
      <c r="A2460" s="3" t="s">
        <v>511</v>
      </c>
      <c r="B2460" s="4" t="s">
        <v>113</v>
      </c>
      <c r="C2460" s="9" t="s">
        <v>114</v>
      </c>
      <c r="D2460" s="4" t="s">
        <v>458</v>
      </c>
      <c r="E2460" s="4" t="s">
        <v>39</v>
      </c>
      <c r="F2460" s="34" t="s">
        <v>254</v>
      </c>
      <c r="G2460" s="35">
        <v>0</v>
      </c>
      <c r="H2460" s="3" t="s">
        <v>476</v>
      </c>
      <c r="I2460" s="36" t="s">
        <v>1</v>
      </c>
      <c r="J2460" s="36" t="s">
        <v>464</v>
      </c>
      <c r="K2460" s="36" t="str">
        <f t="shared" ca="1" si="38"/>
        <v>D3270F6A-872F-F657-7498-B8B2980F09AF</v>
      </c>
      <c r="L2460" s="37"/>
      <c r="M2460" s="37" t="s">
        <v>115</v>
      </c>
    </row>
    <row r="2461" spans="1:13" ht="15" customHeight="1" x14ac:dyDescent="0.3">
      <c r="A2461" s="3" t="s">
        <v>511</v>
      </c>
      <c r="B2461" s="4" t="s">
        <v>113</v>
      </c>
      <c r="C2461" s="9" t="s">
        <v>114</v>
      </c>
      <c r="D2461" s="4" t="s">
        <v>458</v>
      </c>
      <c r="E2461" s="4" t="s">
        <v>39</v>
      </c>
      <c r="F2461" s="34" t="s">
        <v>256</v>
      </c>
      <c r="G2461" s="35">
        <v>0</v>
      </c>
      <c r="H2461" s="3" t="s">
        <v>476</v>
      </c>
      <c r="I2461" s="36" t="s">
        <v>1</v>
      </c>
      <c r="J2461" s="36" t="s">
        <v>464</v>
      </c>
      <c r="K2461" s="36" t="str">
        <f t="shared" ca="1" si="38"/>
        <v>132C537F-195B-6C15-F73D-9E2FC4431170</v>
      </c>
      <c r="L2461" s="37"/>
      <c r="M2461" s="37" t="s">
        <v>115</v>
      </c>
    </row>
    <row r="2462" spans="1:13" ht="15" customHeight="1" x14ac:dyDescent="0.3">
      <c r="A2462" s="3" t="s">
        <v>511</v>
      </c>
      <c r="B2462" s="4" t="s">
        <v>113</v>
      </c>
      <c r="C2462" s="9" t="s">
        <v>114</v>
      </c>
      <c r="D2462" s="4" t="s">
        <v>458</v>
      </c>
      <c r="E2462" s="4" t="s">
        <v>39</v>
      </c>
      <c r="F2462" s="34" t="s">
        <v>258</v>
      </c>
      <c r="G2462" s="35">
        <v>0</v>
      </c>
      <c r="H2462" s="3" t="s">
        <v>476</v>
      </c>
      <c r="I2462" s="36" t="s">
        <v>1</v>
      </c>
      <c r="J2462" s="36" t="s">
        <v>464</v>
      </c>
      <c r="K2462" s="36" t="str">
        <f t="shared" ca="1" si="38"/>
        <v>3CA1BD35-A9C2-52F7-4136-9B0462368C03</v>
      </c>
      <c r="L2462" s="37"/>
      <c r="M2462" s="37" t="s">
        <v>115</v>
      </c>
    </row>
    <row r="2463" spans="1:13" ht="15" customHeight="1" x14ac:dyDescent="0.3">
      <c r="A2463" s="3" t="s">
        <v>511</v>
      </c>
      <c r="B2463" s="4" t="s">
        <v>113</v>
      </c>
      <c r="C2463" s="9" t="s">
        <v>114</v>
      </c>
      <c r="D2463" s="4" t="s">
        <v>458</v>
      </c>
      <c r="E2463" s="4" t="s">
        <v>39</v>
      </c>
      <c r="F2463" s="34" t="s">
        <v>260</v>
      </c>
      <c r="G2463" s="35">
        <v>0</v>
      </c>
      <c r="H2463" s="3" t="s">
        <v>476</v>
      </c>
      <c r="I2463" s="36" t="s">
        <v>1</v>
      </c>
      <c r="J2463" s="36" t="s">
        <v>464</v>
      </c>
      <c r="K2463" s="36" t="str">
        <f t="shared" ca="1" si="38"/>
        <v>0B15525C-346D-E3F3-D6D8-8A4C8E4D2DD6</v>
      </c>
      <c r="L2463" s="37"/>
      <c r="M2463" s="37" t="s">
        <v>115</v>
      </c>
    </row>
    <row r="2464" spans="1:13" ht="15" customHeight="1" x14ac:dyDescent="0.3">
      <c r="A2464" s="3" t="s">
        <v>511</v>
      </c>
      <c r="B2464" s="4" t="s">
        <v>113</v>
      </c>
      <c r="C2464" s="9" t="s">
        <v>114</v>
      </c>
      <c r="D2464" s="4" t="s">
        <v>458</v>
      </c>
      <c r="E2464" s="4" t="s">
        <v>39</v>
      </c>
      <c r="F2464" s="34" t="s">
        <v>262</v>
      </c>
      <c r="G2464" s="35">
        <v>0</v>
      </c>
      <c r="H2464" s="3" t="s">
        <v>476</v>
      </c>
      <c r="I2464" s="36" t="s">
        <v>1</v>
      </c>
      <c r="J2464" s="36" t="s">
        <v>464</v>
      </c>
      <c r="K2464" s="36" t="str">
        <f t="shared" ca="1" si="38"/>
        <v>B8C098DD-E295-5D36-10F6-B5934812500E</v>
      </c>
      <c r="L2464" s="37"/>
      <c r="M2464" s="37" t="s">
        <v>115</v>
      </c>
    </row>
    <row r="2465" spans="1:13" ht="15" customHeight="1" x14ac:dyDescent="0.3">
      <c r="A2465" s="3" t="s">
        <v>511</v>
      </c>
      <c r="B2465" s="4" t="s">
        <v>113</v>
      </c>
      <c r="C2465" s="9" t="s">
        <v>114</v>
      </c>
      <c r="D2465" s="4" t="s">
        <v>458</v>
      </c>
      <c r="E2465" s="4" t="s">
        <v>39</v>
      </c>
      <c r="F2465" s="34" t="s">
        <v>264</v>
      </c>
      <c r="G2465" s="35">
        <v>0</v>
      </c>
      <c r="H2465" s="3" t="s">
        <v>476</v>
      </c>
      <c r="I2465" s="36" t="s">
        <v>1</v>
      </c>
      <c r="J2465" s="36" t="s">
        <v>464</v>
      </c>
      <c r="K2465" s="36" t="str">
        <f t="shared" ca="1" si="38"/>
        <v>F19BE3CF-CFC0-D6CC-E82C-6EC54578820F</v>
      </c>
      <c r="L2465" s="37"/>
      <c r="M2465" s="37" t="s">
        <v>115</v>
      </c>
    </row>
    <row r="2466" spans="1:13" ht="15" customHeight="1" x14ac:dyDescent="0.3">
      <c r="A2466" s="3" t="s">
        <v>511</v>
      </c>
      <c r="B2466" s="4" t="s">
        <v>113</v>
      </c>
      <c r="C2466" s="9" t="s">
        <v>114</v>
      </c>
      <c r="D2466" s="4" t="s">
        <v>458</v>
      </c>
      <c r="E2466" s="4" t="s">
        <v>39</v>
      </c>
      <c r="F2466" s="34" t="s">
        <v>266</v>
      </c>
      <c r="G2466" s="35">
        <v>0</v>
      </c>
      <c r="H2466" s="3" t="s">
        <v>476</v>
      </c>
      <c r="I2466" s="36" t="s">
        <v>1</v>
      </c>
      <c r="J2466" s="36" t="s">
        <v>464</v>
      </c>
      <c r="K2466" s="36" t="str">
        <f t="shared" ca="1" si="38"/>
        <v>4F52D100-B224-0FBD-3D28-6DC6446E01B9</v>
      </c>
      <c r="L2466" s="37"/>
      <c r="M2466" s="37" t="s">
        <v>115</v>
      </c>
    </row>
    <row r="2467" spans="1:13" ht="15" customHeight="1" x14ac:dyDescent="0.3">
      <c r="A2467" s="3" t="s">
        <v>511</v>
      </c>
      <c r="B2467" s="4" t="s">
        <v>113</v>
      </c>
      <c r="C2467" s="9" t="s">
        <v>114</v>
      </c>
      <c r="D2467" s="4" t="s">
        <v>458</v>
      </c>
      <c r="E2467" s="4" t="s">
        <v>39</v>
      </c>
      <c r="F2467" s="34" t="s">
        <v>268</v>
      </c>
      <c r="G2467" s="35">
        <v>0</v>
      </c>
      <c r="H2467" s="3" t="s">
        <v>476</v>
      </c>
      <c r="I2467" s="36" t="s">
        <v>1</v>
      </c>
      <c r="J2467" s="36" t="s">
        <v>464</v>
      </c>
      <c r="K2467" s="36" t="str">
        <f t="shared" ca="1" si="38"/>
        <v>0806DA6E-861F-394E-15F9-82C4BEACCE45</v>
      </c>
      <c r="L2467" s="37"/>
      <c r="M2467" s="37" t="s">
        <v>115</v>
      </c>
    </row>
    <row r="2468" spans="1:13" ht="15" customHeight="1" x14ac:dyDescent="0.3">
      <c r="A2468" s="3" t="s">
        <v>511</v>
      </c>
      <c r="B2468" s="4" t="s">
        <v>113</v>
      </c>
      <c r="C2468" s="9" t="s">
        <v>114</v>
      </c>
      <c r="D2468" s="4" t="s">
        <v>458</v>
      </c>
      <c r="E2468" s="4" t="s">
        <v>39</v>
      </c>
      <c r="F2468" s="34" t="s">
        <v>270</v>
      </c>
      <c r="G2468" s="35">
        <v>0</v>
      </c>
      <c r="H2468" s="3" t="s">
        <v>476</v>
      </c>
      <c r="I2468" s="36" t="s">
        <v>1</v>
      </c>
      <c r="J2468" s="36" t="s">
        <v>464</v>
      </c>
      <c r="K2468" s="36" t="str">
        <f t="shared" ca="1" si="38"/>
        <v>534CE14A-B579-5B0E-F653-61CB940632F8</v>
      </c>
      <c r="L2468" s="37"/>
      <c r="M2468" s="37" t="s">
        <v>115</v>
      </c>
    </row>
    <row r="2469" spans="1:13" ht="15" customHeight="1" x14ac:dyDescent="0.3">
      <c r="A2469" s="3" t="s">
        <v>511</v>
      </c>
      <c r="B2469" s="4" t="s">
        <v>113</v>
      </c>
      <c r="C2469" s="9" t="s">
        <v>114</v>
      </c>
      <c r="D2469" s="4" t="s">
        <v>458</v>
      </c>
      <c r="E2469" s="4" t="s">
        <v>39</v>
      </c>
      <c r="F2469" s="34" t="s">
        <v>272</v>
      </c>
      <c r="G2469" s="35">
        <v>0</v>
      </c>
      <c r="H2469" s="3" t="s">
        <v>476</v>
      </c>
      <c r="I2469" s="36" t="s">
        <v>1</v>
      </c>
      <c r="J2469" s="36" t="s">
        <v>464</v>
      </c>
      <c r="K2469" s="36" t="str">
        <f t="shared" ca="1" si="38"/>
        <v>219C57F5-C15F-4623-3F3F-40932E72926D</v>
      </c>
      <c r="L2469" s="37"/>
      <c r="M2469" s="37" t="s">
        <v>115</v>
      </c>
    </row>
    <row r="2470" spans="1:13" ht="15" customHeight="1" x14ac:dyDescent="0.3">
      <c r="A2470" s="3" t="s">
        <v>511</v>
      </c>
      <c r="B2470" s="4" t="s">
        <v>113</v>
      </c>
      <c r="C2470" s="9" t="s">
        <v>114</v>
      </c>
      <c r="D2470" s="4" t="s">
        <v>458</v>
      </c>
      <c r="E2470" s="4" t="s">
        <v>39</v>
      </c>
      <c r="F2470" s="34" t="s">
        <v>274</v>
      </c>
      <c r="G2470" s="35">
        <v>0</v>
      </c>
      <c r="H2470" s="3" t="s">
        <v>476</v>
      </c>
      <c r="I2470" s="36" t="s">
        <v>1</v>
      </c>
      <c r="J2470" s="36" t="s">
        <v>464</v>
      </c>
      <c r="K2470" s="36" t="str">
        <f t="shared" ca="1" si="38"/>
        <v>0D808E0D-6A07-E928-1B9C-C51798911A14</v>
      </c>
      <c r="L2470" s="37"/>
      <c r="M2470" s="37" t="s">
        <v>115</v>
      </c>
    </row>
    <row r="2471" spans="1:13" ht="15" customHeight="1" x14ac:dyDescent="0.3">
      <c r="A2471" s="3" t="s">
        <v>511</v>
      </c>
      <c r="B2471" s="4" t="s">
        <v>113</v>
      </c>
      <c r="C2471" s="9" t="s">
        <v>114</v>
      </c>
      <c r="D2471" s="4" t="s">
        <v>458</v>
      </c>
      <c r="E2471" s="4" t="s">
        <v>39</v>
      </c>
      <c r="F2471" s="34" t="s">
        <v>276</v>
      </c>
      <c r="G2471" s="35">
        <v>0</v>
      </c>
      <c r="H2471" s="3" t="s">
        <v>476</v>
      </c>
      <c r="I2471" s="36" t="s">
        <v>1</v>
      </c>
      <c r="J2471" s="36" t="s">
        <v>464</v>
      </c>
      <c r="K2471" s="36" t="str">
        <f t="shared" ca="1" si="38"/>
        <v>A9FE42E7-BEC1-ADA0-6D60-641F431A964B</v>
      </c>
      <c r="L2471" s="37"/>
      <c r="M2471" s="37" t="s">
        <v>115</v>
      </c>
    </row>
    <row r="2472" spans="1:13" ht="15" customHeight="1" x14ac:dyDescent="0.3">
      <c r="A2472" s="3" t="s">
        <v>511</v>
      </c>
      <c r="B2472" s="4" t="s">
        <v>113</v>
      </c>
      <c r="C2472" s="9" t="s">
        <v>114</v>
      </c>
      <c r="D2472" s="4" t="s">
        <v>458</v>
      </c>
      <c r="E2472" s="4" t="s">
        <v>39</v>
      </c>
      <c r="F2472" s="34" t="s">
        <v>278</v>
      </c>
      <c r="G2472" s="35">
        <v>0</v>
      </c>
      <c r="H2472" s="3" t="s">
        <v>476</v>
      </c>
      <c r="I2472" s="36" t="s">
        <v>1</v>
      </c>
      <c r="J2472" s="36" t="s">
        <v>464</v>
      </c>
      <c r="K2472" s="36" t="str">
        <f t="shared" ca="1" si="38"/>
        <v>133BADF5-E25D-5310-AB15-33F4F03EF5B2</v>
      </c>
      <c r="L2472" s="37"/>
      <c r="M2472" s="37" t="s">
        <v>115</v>
      </c>
    </row>
    <row r="2473" spans="1:13" ht="15" customHeight="1" x14ac:dyDescent="0.3">
      <c r="A2473" s="3" t="s">
        <v>511</v>
      </c>
      <c r="B2473" s="4" t="s">
        <v>113</v>
      </c>
      <c r="C2473" s="9" t="s">
        <v>114</v>
      </c>
      <c r="D2473" s="4" t="s">
        <v>458</v>
      </c>
      <c r="E2473" s="4" t="s">
        <v>39</v>
      </c>
      <c r="F2473" s="34" t="s">
        <v>280</v>
      </c>
      <c r="G2473" s="35">
        <v>0</v>
      </c>
      <c r="H2473" s="3" t="s">
        <v>476</v>
      </c>
      <c r="I2473" s="36" t="s">
        <v>1</v>
      </c>
      <c r="J2473" s="36" t="s">
        <v>464</v>
      </c>
      <c r="K2473" s="36" t="str">
        <f t="shared" ca="1" si="38"/>
        <v>581D79EA-F83B-40C1-144D-4088B6BB71AD</v>
      </c>
      <c r="L2473" s="37"/>
      <c r="M2473" s="37" t="s">
        <v>115</v>
      </c>
    </row>
    <row r="2474" spans="1:13" ht="15" customHeight="1" x14ac:dyDescent="0.3">
      <c r="A2474" s="3" t="s">
        <v>511</v>
      </c>
      <c r="B2474" s="4" t="s">
        <v>113</v>
      </c>
      <c r="C2474" s="9" t="s">
        <v>114</v>
      </c>
      <c r="D2474" s="4" t="s">
        <v>458</v>
      </c>
      <c r="E2474" s="4" t="s">
        <v>39</v>
      </c>
      <c r="F2474" s="34" t="s">
        <v>282</v>
      </c>
      <c r="G2474" s="35">
        <v>0</v>
      </c>
      <c r="H2474" s="3" t="s">
        <v>476</v>
      </c>
      <c r="I2474" s="36" t="s">
        <v>1</v>
      </c>
      <c r="J2474" s="36" t="s">
        <v>464</v>
      </c>
      <c r="K2474" s="36" t="str">
        <f t="shared" ca="1" si="38"/>
        <v>51F3B1F0-81DF-CD12-3DA9-9215A35F1C60</v>
      </c>
      <c r="L2474" s="37"/>
      <c r="M2474" s="37" t="s">
        <v>115</v>
      </c>
    </row>
    <row r="2475" spans="1:13" ht="15" customHeight="1" x14ac:dyDescent="0.3">
      <c r="A2475" s="3" t="s">
        <v>511</v>
      </c>
      <c r="B2475" s="4" t="s">
        <v>113</v>
      </c>
      <c r="C2475" s="9" t="s">
        <v>114</v>
      </c>
      <c r="D2475" s="4" t="s">
        <v>458</v>
      </c>
      <c r="E2475" s="4" t="s">
        <v>39</v>
      </c>
      <c r="F2475" s="34" t="s">
        <v>284</v>
      </c>
      <c r="G2475" s="35">
        <v>0</v>
      </c>
      <c r="H2475" s="3" t="s">
        <v>476</v>
      </c>
      <c r="I2475" s="36" t="s">
        <v>1</v>
      </c>
      <c r="J2475" s="36" t="s">
        <v>464</v>
      </c>
      <c r="K2475" s="36" t="str">
        <f t="shared" ca="1" si="38"/>
        <v>7C4911DA-6CA1-498B-0632-FE4FE0166B8B</v>
      </c>
      <c r="L2475" s="37"/>
      <c r="M2475" s="37" t="s">
        <v>115</v>
      </c>
    </row>
    <row r="2476" spans="1:13" ht="15" customHeight="1" x14ac:dyDescent="0.3">
      <c r="A2476" s="3" t="s">
        <v>511</v>
      </c>
      <c r="B2476" s="4" t="s">
        <v>113</v>
      </c>
      <c r="C2476" s="9" t="s">
        <v>114</v>
      </c>
      <c r="D2476" s="4" t="s">
        <v>458</v>
      </c>
      <c r="E2476" s="4" t="s">
        <v>39</v>
      </c>
      <c r="F2476" s="34" t="s">
        <v>286</v>
      </c>
      <c r="G2476" s="35">
        <v>0</v>
      </c>
      <c r="H2476" s="3" t="s">
        <v>476</v>
      </c>
      <c r="I2476" s="36" t="s">
        <v>1</v>
      </c>
      <c r="J2476" s="36" t="s">
        <v>464</v>
      </c>
      <c r="K2476" s="36" t="str">
        <f t="shared" ca="1" si="38"/>
        <v>3A4C37BC-8137-92EA-1AAB-E0841457694C</v>
      </c>
      <c r="L2476" s="37"/>
      <c r="M2476" s="37" t="s">
        <v>115</v>
      </c>
    </row>
    <row r="2477" spans="1:13" ht="15" customHeight="1" x14ac:dyDescent="0.3">
      <c r="A2477" s="3" t="s">
        <v>511</v>
      </c>
      <c r="B2477" s="4" t="s">
        <v>113</v>
      </c>
      <c r="C2477" s="9" t="s">
        <v>114</v>
      </c>
      <c r="D2477" s="4" t="s">
        <v>458</v>
      </c>
      <c r="E2477" s="4" t="s">
        <v>39</v>
      </c>
      <c r="F2477" s="34" t="s">
        <v>288</v>
      </c>
      <c r="G2477" s="35">
        <v>0</v>
      </c>
      <c r="H2477" s="3" t="s">
        <v>476</v>
      </c>
      <c r="I2477" s="36" t="s">
        <v>1</v>
      </c>
      <c r="J2477" s="36" t="s">
        <v>464</v>
      </c>
      <c r="K2477" s="36" t="str">
        <f t="shared" ca="1" si="38"/>
        <v>1E66A3C6-ECA7-D566-9F91-44B3F912EA9A</v>
      </c>
      <c r="L2477" s="37"/>
      <c r="M2477" s="37" t="s">
        <v>115</v>
      </c>
    </row>
    <row r="2478" spans="1:13" ht="15" customHeight="1" x14ac:dyDescent="0.3">
      <c r="A2478" s="3" t="s">
        <v>511</v>
      </c>
      <c r="B2478" s="4" t="s">
        <v>113</v>
      </c>
      <c r="C2478" s="9" t="s">
        <v>114</v>
      </c>
      <c r="D2478" s="4" t="s">
        <v>458</v>
      </c>
      <c r="E2478" s="4" t="s">
        <v>39</v>
      </c>
      <c r="F2478" s="34" t="s">
        <v>290</v>
      </c>
      <c r="G2478" s="35">
        <v>0</v>
      </c>
      <c r="H2478" s="3" t="s">
        <v>476</v>
      </c>
      <c r="I2478" s="36" t="s">
        <v>1</v>
      </c>
      <c r="J2478" s="36" t="s">
        <v>464</v>
      </c>
      <c r="K2478" s="36" t="str">
        <f t="shared" ca="1" si="38"/>
        <v>01A1E94E-F980-B6FB-E737-977236636C82</v>
      </c>
      <c r="L2478" s="37"/>
      <c r="M2478" s="37" t="s">
        <v>115</v>
      </c>
    </row>
    <row r="2479" spans="1:13" ht="15" customHeight="1" x14ac:dyDescent="0.3">
      <c r="A2479" s="3" t="s">
        <v>511</v>
      </c>
      <c r="B2479" s="4" t="s">
        <v>113</v>
      </c>
      <c r="C2479" s="9" t="s">
        <v>114</v>
      </c>
      <c r="D2479" s="4" t="s">
        <v>458</v>
      </c>
      <c r="E2479" s="4" t="s">
        <v>39</v>
      </c>
      <c r="F2479" s="34" t="s">
        <v>292</v>
      </c>
      <c r="G2479" s="35">
        <v>0</v>
      </c>
      <c r="H2479" s="3" t="s">
        <v>476</v>
      </c>
      <c r="I2479" s="36" t="s">
        <v>1</v>
      </c>
      <c r="J2479" s="36" t="s">
        <v>464</v>
      </c>
      <c r="K2479" s="36" t="str">
        <f t="shared" ca="1" si="38"/>
        <v>CEF57D01-4176-919F-A6AE-67A64E17BF22</v>
      </c>
      <c r="L2479" s="37"/>
      <c r="M2479" s="37" t="s">
        <v>115</v>
      </c>
    </row>
    <row r="2480" spans="1:13" ht="15" customHeight="1" x14ac:dyDescent="0.3">
      <c r="A2480" s="3" t="s">
        <v>511</v>
      </c>
      <c r="B2480" s="4" t="s">
        <v>113</v>
      </c>
      <c r="C2480" s="9" t="s">
        <v>114</v>
      </c>
      <c r="D2480" s="4" t="s">
        <v>458</v>
      </c>
      <c r="E2480" s="4" t="s">
        <v>39</v>
      </c>
      <c r="F2480" s="34" t="s">
        <v>294</v>
      </c>
      <c r="G2480" s="35">
        <v>0</v>
      </c>
      <c r="H2480" s="3" t="s">
        <v>476</v>
      </c>
      <c r="I2480" s="36" t="s">
        <v>1</v>
      </c>
      <c r="J2480" s="36" t="s">
        <v>464</v>
      </c>
      <c r="K2480" s="36" t="str">
        <f t="shared" ca="1" si="38"/>
        <v>8BA0B764-6A3C-FC51-520E-29B6C951A697</v>
      </c>
      <c r="L2480" s="37"/>
      <c r="M2480" s="37" t="s">
        <v>115</v>
      </c>
    </row>
    <row r="2481" spans="1:13" ht="15" customHeight="1" x14ac:dyDescent="0.3">
      <c r="A2481" s="3" t="s">
        <v>511</v>
      </c>
      <c r="B2481" s="4" t="s">
        <v>113</v>
      </c>
      <c r="C2481" s="9" t="s">
        <v>114</v>
      </c>
      <c r="D2481" s="4" t="s">
        <v>458</v>
      </c>
      <c r="E2481" s="4" t="s">
        <v>39</v>
      </c>
      <c r="F2481" s="34" t="s">
        <v>296</v>
      </c>
      <c r="G2481" s="35">
        <v>0</v>
      </c>
      <c r="H2481" s="3" t="s">
        <v>476</v>
      </c>
      <c r="I2481" s="36" t="s">
        <v>1</v>
      </c>
      <c r="J2481" s="36" t="s">
        <v>464</v>
      </c>
      <c r="K2481" s="36" t="str">
        <f t="shared" ca="1" si="38"/>
        <v>66B71CB8-113E-4645-DBC3-D9455C24DBCF</v>
      </c>
      <c r="L2481" s="37"/>
      <c r="M2481" s="37" t="s">
        <v>115</v>
      </c>
    </row>
    <row r="2482" spans="1:13" ht="15" customHeight="1" x14ac:dyDescent="0.3">
      <c r="A2482" s="3" t="s">
        <v>511</v>
      </c>
      <c r="B2482" s="4" t="s">
        <v>113</v>
      </c>
      <c r="C2482" s="9" t="s">
        <v>114</v>
      </c>
      <c r="D2482" s="4" t="s">
        <v>458</v>
      </c>
      <c r="E2482" s="4" t="s">
        <v>39</v>
      </c>
      <c r="F2482" s="34" t="s">
        <v>298</v>
      </c>
      <c r="G2482" s="35">
        <v>0</v>
      </c>
      <c r="H2482" s="3" t="s">
        <v>476</v>
      </c>
      <c r="I2482" s="36" t="s">
        <v>1</v>
      </c>
      <c r="J2482" s="36" t="s">
        <v>464</v>
      </c>
      <c r="K2482" s="36" t="str">
        <f t="shared" ca="1" si="38"/>
        <v>D2D126E3-F19E-74AA-6779-3260FBDCB191</v>
      </c>
      <c r="L2482" s="37"/>
      <c r="M2482" s="37" t="s">
        <v>115</v>
      </c>
    </row>
    <row r="2483" spans="1:13" ht="15" customHeight="1" x14ac:dyDescent="0.3">
      <c r="A2483" s="3" t="s">
        <v>511</v>
      </c>
      <c r="B2483" s="4" t="s">
        <v>113</v>
      </c>
      <c r="C2483" s="9" t="s">
        <v>114</v>
      </c>
      <c r="D2483" s="4" t="s">
        <v>458</v>
      </c>
      <c r="E2483" s="4" t="s">
        <v>39</v>
      </c>
      <c r="F2483" s="34" t="s">
        <v>300</v>
      </c>
      <c r="G2483" s="35">
        <v>0</v>
      </c>
      <c r="H2483" s="3" t="s">
        <v>476</v>
      </c>
      <c r="I2483" s="36" t="s">
        <v>1</v>
      </c>
      <c r="J2483" s="36" t="s">
        <v>464</v>
      </c>
      <c r="K2483" s="36" t="str">
        <f t="shared" ca="1" si="38"/>
        <v>D07DCF4F-668D-75DD-45BD-746DC7192FBB</v>
      </c>
      <c r="L2483" s="37"/>
      <c r="M2483" s="37" t="s">
        <v>115</v>
      </c>
    </row>
    <row r="2484" spans="1:13" ht="15" customHeight="1" x14ac:dyDescent="0.3">
      <c r="A2484" s="3" t="s">
        <v>511</v>
      </c>
      <c r="B2484" s="4" t="s">
        <v>113</v>
      </c>
      <c r="C2484" s="9" t="s">
        <v>114</v>
      </c>
      <c r="D2484" s="4" t="s">
        <v>458</v>
      </c>
      <c r="E2484" s="4" t="s">
        <v>39</v>
      </c>
      <c r="F2484" s="34" t="s">
        <v>302</v>
      </c>
      <c r="G2484" s="35">
        <v>8.8775999999999994E-2</v>
      </c>
      <c r="H2484" s="3" t="s">
        <v>476</v>
      </c>
      <c r="I2484" s="36" t="s">
        <v>1</v>
      </c>
      <c r="J2484" s="36" t="s">
        <v>464</v>
      </c>
      <c r="K2484" s="36" t="str">
        <f t="shared" ca="1" si="38"/>
        <v>9E9C551B-A3B0-F476-DE76-7E2F982DFFEC</v>
      </c>
      <c r="L2484" s="37"/>
      <c r="M2484" s="37" t="s">
        <v>115</v>
      </c>
    </row>
    <row r="2485" spans="1:13" ht="15" customHeight="1" x14ac:dyDescent="0.3">
      <c r="A2485" s="3" t="s">
        <v>511</v>
      </c>
      <c r="B2485" s="4" t="s">
        <v>113</v>
      </c>
      <c r="C2485" s="9" t="s">
        <v>114</v>
      </c>
      <c r="D2485" s="4" t="s">
        <v>458</v>
      </c>
      <c r="E2485" s="4" t="s">
        <v>39</v>
      </c>
      <c r="F2485" s="34" t="s">
        <v>304</v>
      </c>
      <c r="G2485" s="35">
        <v>0</v>
      </c>
      <c r="H2485" s="3" t="s">
        <v>476</v>
      </c>
      <c r="I2485" s="36" t="s">
        <v>1</v>
      </c>
      <c r="J2485" s="36" t="s">
        <v>464</v>
      </c>
      <c r="K2485" s="36" t="str">
        <f t="shared" ca="1" si="38"/>
        <v>A8B4EF4C-9EE6-12AB-C729-DD014321371B</v>
      </c>
      <c r="L2485" s="37"/>
      <c r="M2485" s="37" t="s">
        <v>115</v>
      </c>
    </row>
    <row r="2486" spans="1:13" ht="15" customHeight="1" x14ac:dyDescent="0.3">
      <c r="A2486" s="3" t="s">
        <v>511</v>
      </c>
      <c r="B2486" s="4" t="s">
        <v>113</v>
      </c>
      <c r="C2486" s="9" t="s">
        <v>114</v>
      </c>
      <c r="D2486" s="4" t="s">
        <v>458</v>
      </c>
      <c r="E2486" s="4" t="s">
        <v>39</v>
      </c>
      <c r="F2486" s="34" t="s">
        <v>306</v>
      </c>
      <c r="G2486" s="35">
        <v>0</v>
      </c>
      <c r="H2486" s="3" t="s">
        <v>476</v>
      </c>
      <c r="I2486" s="36" t="s">
        <v>1</v>
      </c>
      <c r="J2486" s="36" t="s">
        <v>464</v>
      </c>
      <c r="K2486" s="36" t="str">
        <f t="shared" ca="1" si="38"/>
        <v>B7CDF686-6E5B-0514-5264-885EBC552BD2</v>
      </c>
      <c r="L2486" s="37"/>
      <c r="M2486" s="37" t="s">
        <v>115</v>
      </c>
    </row>
    <row r="2487" spans="1:13" ht="15" customHeight="1" x14ac:dyDescent="0.3">
      <c r="A2487" s="3" t="s">
        <v>511</v>
      </c>
      <c r="B2487" s="4" t="s">
        <v>113</v>
      </c>
      <c r="C2487" s="9" t="s">
        <v>114</v>
      </c>
      <c r="D2487" s="4" t="s">
        <v>458</v>
      </c>
      <c r="E2487" s="4" t="s">
        <v>39</v>
      </c>
      <c r="F2487" s="34" t="s">
        <v>308</v>
      </c>
      <c r="G2487" s="35">
        <v>0</v>
      </c>
      <c r="H2487" s="3" t="s">
        <v>476</v>
      </c>
      <c r="I2487" s="36" t="s">
        <v>1</v>
      </c>
      <c r="J2487" s="36" t="s">
        <v>464</v>
      </c>
      <c r="K2487" s="36" t="str">
        <f t="shared" ca="1" si="38"/>
        <v>583F9192-8884-375F-8949-D9F202FB210C</v>
      </c>
      <c r="L2487" s="37"/>
      <c r="M2487" s="37" t="s">
        <v>115</v>
      </c>
    </row>
    <row r="2488" spans="1:13" ht="15" customHeight="1" x14ac:dyDescent="0.3">
      <c r="A2488" s="3" t="s">
        <v>511</v>
      </c>
      <c r="B2488" s="4" t="s">
        <v>113</v>
      </c>
      <c r="C2488" s="9" t="s">
        <v>114</v>
      </c>
      <c r="D2488" s="4" t="s">
        <v>458</v>
      </c>
      <c r="E2488" s="4" t="s">
        <v>39</v>
      </c>
      <c r="F2488" s="34" t="s">
        <v>310</v>
      </c>
      <c r="G2488" s="35">
        <v>0</v>
      </c>
      <c r="H2488" s="3" t="s">
        <v>476</v>
      </c>
      <c r="I2488" s="36" t="s">
        <v>1</v>
      </c>
      <c r="J2488" s="36" t="s">
        <v>464</v>
      </c>
      <c r="K2488" s="36" t="str">
        <f t="shared" ca="1" si="38"/>
        <v>67FCF26D-AC23-2EB4-09B8-3ADD212CBF3D</v>
      </c>
      <c r="L2488" s="37"/>
      <c r="M2488" s="37" t="s">
        <v>115</v>
      </c>
    </row>
    <row r="2489" spans="1:13" ht="15" customHeight="1" x14ac:dyDescent="0.3">
      <c r="A2489" s="3" t="s">
        <v>511</v>
      </c>
      <c r="B2489" s="4" t="s">
        <v>113</v>
      </c>
      <c r="C2489" s="9" t="s">
        <v>114</v>
      </c>
      <c r="D2489" s="4" t="s">
        <v>458</v>
      </c>
      <c r="E2489" s="4" t="s">
        <v>39</v>
      </c>
      <c r="F2489" s="34" t="s">
        <v>312</v>
      </c>
      <c r="G2489" s="35">
        <v>0</v>
      </c>
      <c r="H2489" s="3" t="s">
        <v>476</v>
      </c>
      <c r="I2489" s="36" t="s">
        <v>1</v>
      </c>
      <c r="J2489" s="36" t="s">
        <v>464</v>
      </c>
      <c r="K2489" s="36" t="str">
        <f t="shared" ca="1" si="38"/>
        <v>BACAEB51-FC4E-A1D3-C72F-53CAA68DC708</v>
      </c>
      <c r="L2489" s="37"/>
      <c r="M2489" s="37" t="s">
        <v>115</v>
      </c>
    </row>
    <row r="2490" spans="1:13" ht="15" customHeight="1" x14ac:dyDescent="0.3">
      <c r="A2490" s="3" t="s">
        <v>511</v>
      </c>
      <c r="B2490" s="4" t="s">
        <v>113</v>
      </c>
      <c r="C2490" s="9" t="s">
        <v>114</v>
      </c>
      <c r="D2490" s="4" t="s">
        <v>458</v>
      </c>
      <c r="E2490" s="4" t="s">
        <v>39</v>
      </c>
      <c r="F2490" s="34" t="s">
        <v>314</v>
      </c>
      <c r="G2490" s="35">
        <v>0</v>
      </c>
      <c r="H2490" s="3" t="s">
        <v>476</v>
      </c>
      <c r="I2490" s="36" t="s">
        <v>1</v>
      </c>
      <c r="J2490" s="36" t="s">
        <v>464</v>
      </c>
      <c r="K2490" s="36" t="str">
        <f t="shared" ca="1" si="38"/>
        <v>AF203B17-DF4B-1FEC-59E5-9C074F7529C1</v>
      </c>
      <c r="L2490" s="37"/>
      <c r="M2490" s="37" t="s">
        <v>115</v>
      </c>
    </row>
    <row r="2491" spans="1:13" ht="15" customHeight="1" x14ac:dyDescent="0.3">
      <c r="A2491" s="3" t="s">
        <v>511</v>
      </c>
      <c r="B2491" s="4" t="s">
        <v>113</v>
      </c>
      <c r="C2491" s="9" t="s">
        <v>114</v>
      </c>
      <c r="D2491" s="4" t="s">
        <v>458</v>
      </c>
      <c r="E2491" s="4" t="s">
        <v>39</v>
      </c>
      <c r="F2491" s="34" t="s">
        <v>316</v>
      </c>
      <c r="G2491" s="35">
        <v>0</v>
      </c>
      <c r="H2491" s="3" t="s">
        <v>476</v>
      </c>
      <c r="I2491" s="36" t="s">
        <v>1</v>
      </c>
      <c r="J2491" s="36" t="s">
        <v>464</v>
      </c>
      <c r="K2491" s="36" t="str">
        <f t="shared" ca="1" si="38"/>
        <v>E8FBA8BE-1623-AAF0-D8F5-BF710CE45C1E</v>
      </c>
      <c r="L2491" s="37"/>
      <c r="M2491" s="37" t="s">
        <v>115</v>
      </c>
    </row>
    <row r="2492" spans="1:13" ht="15" customHeight="1" x14ac:dyDescent="0.3">
      <c r="A2492" s="3" t="s">
        <v>511</v>
      </c>
      <c r="B2492" s="4" t="s">
        <v>113</v>
      </c>
      <c r="C2492" s="9" t="s">
        <v>114</v>
      </c>
      <c r="D2492" s="4" t="s">
        <v>458</v>
      </c>
      <c r="E2492" s="4" t="s">
        <v>39</v>
      </c>
      <c r="F2492" s="34" t="s">
        <v>318</v>
      </c>
      <c r="G2492" s="35">
        <v>0</v>
      </c>
      <c r="H2492" s="3" t="s">
        <v>476</v>
      </c>
      <c r="I2492" s="36" t="s">
        <v>1</v>
      </c>
      <c r="J2492" s="36" t="s">
        <v>464</v>
      </c>
      <c r="K2492" s="36" t="str">
        <f t="shared" ca="1" si="38"/>
        <v>1C2CBF26-C6AE-D1B4-230F-B6C3B3A9F874</v>
      </c>
      <c r="L2492" s="37"/>
      <c r="M2492" s="37" t="s">
        <v>115</v>
      </c>
    </row>
    <row r="2493" spans="1:13" ht="15" customHeight="1" x14ac:dyDescent="0.3">
      <c r="A2493" s="3" t="s">
        <v>511</v>
      </c>
      <c r="B2493" s="4" t="s">
        <v>113</v>
      </c>
      <c r="C2493" s="9" t="s">
        <v>114</v>
      </c>
      <c r="D2493" s="4" t="s">
        <v>458</v>
      </c>
      <c r="E2493" s="4" t="s">
        <v>39</v>
      </c>
      <c r="F2493" s="34" t="s">
        <v>320</v>
      </c>
      <c r="G2493" s="35">
        <v>0</v>
      </c>
      <c r="H2493" s="3" t="s">
        <v>476</v>
      </c>
      <c r="I2493" s="36" t="s">
        <v>1</v>
      </c>
      <c r="J2493" s="36" t="s">
        <v>464</v>
      </c>
      <c r="K2493" s="36" t="str">
        <f t="shared" ca="1" si="38"/>
        <v>FF5230F3-C71F-B286-4C64-11F68D685588</v>
      </c>
      <c r="L2493" s="37"/>
      <c r="M2493" s="37" t="s">
        <v>115</v>
      </c>
    </row>
    <row r="2494" spans="1:13" ht="15" customHeight="1" x14ac:dyDescent="0.3">
      <c r="A2494" s="3" t="s">
        <v>511</v>
      </c>
      <c r="B2494" s="4" t="s">
        <v>113</v>
      </c>
      <c r="C2494" s="9" t="s">
        <v>114</v>
      </c>
      <c r="D2494" s="4" t="s">
        <v>458</v>
      </c>
      <c r="E2494" s="4" t="s">
        <v>39</v>
      </c>
      <c r="F2494" s="34" t="s">
        <v>322</v>
      </c>
      <c r="G2494" s="35">
        <v>0</v>
      </c>
      <c r="H2494" s="3" t="s">
        <v>476</v>
      </c>
      <c r="I2494" s="36" t="s">
        <v>1</v>
      </c>
      <c r="J2494" s="36" t="s">
        <v>464</v>
      </c>
      <c r="K2494" s="36" t="str">
        <f t="shared" ca="1" si="38"/>
        <v>BF566138-2DA4-624F-1C3F-FE3D094E6DA4</v>
      </c>
      <c r="L2494" s="37"/>
      <c r="M2494" s="37" t="s">
        <v>115</v>
      </c>
    </row>
    <row r="2495" spans="1:13" ht="15" customHeight="1" x14ac:dyDescent="0.3">
      <c r="A2495" s="3" t="s">
        <v>511</v>
      </c>
      <c r="B2495" s="4" t="s">
        <v>113</v>
      </c>
      <c r="C2495" s="9" t="s">
        <v>114</v>
      </c>
      <c r="D2495" s="4" t="s">
        <v>458</v>
      </c>
      <c r="E2495" s="4" t="s">
        <v>39</v>
      </c>
      <c r="F2495" s="34" t="s">
        <v>324</v>
      </c>
      <c r="G2495" s="35">
        <v>0</v>
      </c>
      <c r="H2495" s="3" t="s">
        <v>476</v>
      </c>
      <c r="I2495" s="36" t="s">
        <v>1</v>
      </c>
      <c r="J2495" s="36" t="s">
        <v>464</v>
      </c>
      <c r="K2495" s="36" t="str">
        <f t="shared" ca="1" si="38"/>
        <v>03A44B7F-48A7-3726-7B6C-2D3A02F477B1</v>
      </c>
      <c r="L2495" s="37"/>
      <c r="M2495" s="37" t="s">
        <v>115</v>
      </c>
    </row>
    <row r="2496" spans="1:13" ht="15" customHeight="1" x14ac:dyDescent="0.3">
      <c r="A2496" s="3" t="s">
        <v>511</v>
      </c>
      <c r="B2496" s="4" t="s">
        <v>113</v>
      </c>
      <c r="C2496" s="9" t="s">
        <v>114</v>
      </c>
      <c r="D2496" s="4" t="s">
        <v>458</v>
      </c>
      <c r="E2496" s="4" t="s">
        <v>39</v>
      </c>
      <c r="F2496" s="34" t="s">
        <v>326</v>
      </c>
      <c r="G2496" s="35">
        <v>0</v>
      </c>
      <c r="H2496" s="3" t="s">
        <v>476</v>
      </c>
      <c r="I2496" s="36" t="s">
        <v>1</v>
      </c>
      <c r="J2496" s="36" t="s">
        <v>464</v>
      </c>
      <c r="K2496" s="36" t="str">
        <f t="shared" ca="1" si="38"/>
        <v>5462B632-5C98-D53A-EBFB-30A1D931A55C</v>
      </c>
      <c r="L2496" s="37"/>
      <c r="M2496" s="37" t="s">
        <v>115</v>
      </c>
    </row>
    <row r="2497" spans="1:13" ht="15" customHeight="1" x14ac:dyDescent="0.3">
      <c r="A2497" s="3" t="s">
        <v>511</v>
      </c>
      <c r="B2497" s="4" t="s">
        <v>113</v>
      </c>
      <c r="C2497" s="9" t="s">
        <v>114</v>
      </c>
      <c r="D2497" s="4" t="s">
        <v>458</v>
      </c>
      <c r="E2497" s="4" t="s">
        <v>39</v>
      </c>
      <c r="F2497" s="34" t="s">
        <v>328</v>
      </c>
      <c r="G2497" s="35">
        <v>0.53433600000000003</v>
      </c>
      <c r="H2497" s="3" t="s">
        <v>476</v>
      </c>
      <c r="I2497" s="36" t="s">
        <v>1</v>
      </c>
      <c r="J2497" s="36" t="s">
        <v>464</v>
      </c>
      <c r="K2497" s="36" t="str">
        <f t="shared" ca="1" si="38"/>
        <v>54261F29-2532-3E36-ECE3-93AE9AE718BE</v>
      </c>
      <c r="L2497" s="37"/>
      <c r="M2497" s="37" t="s">
        <v>115</v>
      </c>
    </row>
    <row r="2498" spans="1:13" ht="15" customHeight="1" x14ac:dyDescent="0.3">
      <c r="A2498" s="3" t="s">
        <v>511</v>
      </c>
      <c r="B2498" s="4" t="s">
        <v>113</v>
      </c>
      <c r="C2498" s="9" t="s">
        <v>114</v>
      </c>
      <c r="D2498" s="4" t="s">
        <v>458</v>
      </c>
      <c r="E2498" s="4" t="s">
        <v>39</v>
      </c>
      <c r="F2498" s="34" t="s">
        <v>330</v>
      </c>
      <c r="G2498" s="35">
        <v>0</v>
      </c>
      <c r="H2498" s="3" t="s">
        <v>476</v>
      </c>
      <c r="I2498" s="36" t="s">
        <v>1</v>
      </c>
      <c r="J2498" s="36" t="s">
        <v>464</v>
      </c>
      <c r="K2498" s="36" t="str">
        <f t="shared" ref="K2498:K2561" ca="1" si="39">_GuidQuasiHexGenerator</f>
        <v>4AB23F94-FF14-C50A-F54A-41A58D30A60C</v>
      </c>
      <c r="L2498" s="37"/>
      <c r="M2498" s="37" t="s">
        <v>115</v>
      </c>
    </row>
    <row r="2499" spans="1:13" ht="15" customHeight="1" x14ac:dyDescent="0.3">
      <c r="A2499" s="3" t="s">
        <v>511</v>
      </c>
      <c r="B2499" s="4" t="s">
        <v>113</v>
      </c>
      <c r="C2499" s="9" t="s">
        <v>114</v>
      </c>
      <c r="D2499" s="4" t="s">
        <v>458</v>
      </c>
      <c r="E2499" s="4" t="s">
        <v>39</v>
      </c>
      <c r="F2499" s="34" t="s">
        <v>332</v>
      </c>
      <c r="G2499" s="35">
        <v>0</v>
      </c>
      <c r="H2499" s="3" t="s">
        <v>476</v>
      </c>
      <c r="I2499" s="36" t="s">
        <v>1</v>
      </c>
      <c r="J2499" s="36" t="s">
        <v>464</v>
      </c>
      <c r="K2499" s="36" t="str">
        <f t="shared" ca="1" si="39"/>
        <v>D87B0396-F8BB-669E-2422-ED0D0B691CCC</v>
      </c>
      <c r="L2499" s="37"/>
      <c r="M2499" s="37" t="s">
        <v>115</v>
      </c>
    </row>
    <row r="2500" spans="1:13" ht="15" customHeight="1" x14ac:dyDescent="0.3">
      <c r="A2500" s="3" t="s">
        <v>511</v>
      </c>
      <c r="B2500" s="4" t="s">
        <v>113</v>
      </c>
      <c r="C2500" s="9" t="s">
        <v>114</v>
      </c>
      <c r="D2500" s="4" t="s">
        <v>458</v>
      </c>
      <c r="E2500" s="4" t="s">
        <v>39</v>
      </c>
      <c r="F2500" s="34" t="s">
        <v>334</v>
      </c>
      <c r="G2500" s="35">
        <v>0</v>
      </c>
      <c r="H2500" s="3" t="s">
        <v>476</v>
      </c>
      <c r="I2500" s="36" t="s">
        <v>1</v>
      </c>
      <c r="J2500" s="36" t="s">
        <v>464</v>
      </c>
      <c r="K2500" s="36" t="str">
        <f t="shared" ca="1" si="39"/>
        <v>59D4F80C-33B4-83CE-5BA4-09F9FC6C1C05</v>
      </c>
      <c r="L2500" s="37"/>
      <c r="M2500" s="37" t="s">
        <v>115</v>
      </c>
    </row>
    <row r="2501" spans="1:13" ht="15" customHeight="1" x14ac:dyDescent="0.3">
      <c r="A2501" s="3" t="s">
        <v>511</v>
      </c>
      <c r="B2501" s="4" t="s">
        <v>113</v>
      </c>
      <c r="C2501" s="9" t="s">
        <v>114</v>
      </c>
      <c r="D2501" s="4" t="s">
        <v>458</v>
      </c>
      <c r="E2501" s="4" t="s">
        <v>39</v>
      </c>
      <c r="F2501" s="34" t="s">
        <v>336</v>
      </c>
      <c r="G2501" s="35">
        <v>0</v>
      </c>
      <c r="H2501" s="3" t="s">
        <v>476</v>
      </c>
      <c r="I2501" s="36" t="s">
        <v>1</v>
      </c>
      <c r="J2501" s="36" t="s">
        <v>464</v>
      </c>
      <c r="K2501" s="36" t="str">
        <f t="shared" ca="1" si="39"/>
        <v>DCE92A3C-8485-11D3-F7C9-EFAADD912B85</v>
      </c>
      <c r="L2501" s="37"/>
      <c r="M2501" s="37" t="s">
        <v>115</v>
      </c>
    </row>
    <row r="2502" spans="1:13" ht="15" customHeight="1" x14ac:dyDescent="0.3">
      <c r="A2502" s="3" t="s">
        <v>511</v>
      </c>
      <c r="B2502" s="4" t="s">
        <v>113</v>
      </c>
      <c r="C2502" s="9" t="s">
        <v>114</v>
      </c>
      <c r="D2502" s="4" t="s">
        <v>458</v>
      </c>
      <c r="E2502" s="4" t="s">
        <v>39</v>
      </c>
      <c r="F2502" s="34" t="s">
        <v>338</v>
      </c>
      <c r="G2502" s="35">
        <v>0</v>
      </c>
      <c r="H2502" s="3" t="s">
        <v>476</v>
      </c>
      <c r="I2502" s="36" t="s">
        <v>1</v>
      </c>
      <c r="J2502" s="36" t="s">
        <v>464</v>
      </c>
      <c r="K2502" s="36" t="str">
        <f t="shared" ca="1" si="39"/>
        <v>C290118F-DE4D-3C78-6596-A7DD90FB5D01</v>
      </c>
      <c r="L2502" s="37"/>
      <c r="M2502" s="37" t="s">
        <v>115</v>
      </c>
    </row>
    <row r="2503" spans="1:13" ht="15" customHeight="1" x14ac:dyDescent="0.3">
      <c r="A2503" s="3" t="s">
        <v>511</v>
      </c>
      <c r="B2503" s="4" t="s">
        <v>113</v>
      </c>
      <c r="C2503" s="9" t="s">
        <v>114</v>
      </c>
      <c r="D2503" s="4" t="s">
        <v>458</v>
      </c>
      <c r="E2503" s="4" t="s">
        <v>39</v>
      </c>
      <c r="F2503" s="34" t="s">
        <v>340</v>
      </c>
      <c r="G2503" s="35">
        <v>0</v>
      </c>
      <c r="H2503" s="3" t="s">
        <v>476</v>
      </c>
      <c r="I2503" s="36" t="s">
        <v>1</v>
      </c>
      <c r="J2503" s="36" t="s">
        <v>464</v>
      </c>
      <c r="K2503" s="36" t="str">
        <f t="shared" ca="1" si="39"/>
        <v>AB3E2EA9-1FAC-6416-5430-13F326F44466</v>
      </c>
      <c r="L2503" s="37"/>
      <c r="M2503" s="37" t="s">
        <v>115</v>
      </c>
    </row>
    <row r="2504" spans="1:13" ht="15" customHeight="1" x14ac:dyDescent="0.3">
      <c r="A2504" s="3" t="s">
        <v>511</v>
      </c>
      <c r="B2504" s="4" t="s">
        <v>113</v>
      </c>
      <c r="C2504" s="9" t="s">
        <v>114</v>
      </c>
      <c r="D2504" s="4" t="s">
        <v>458</v>
      </c>
      <c r="E2504" s="4" t="s">
        <v>39</v>
      </c>
      <c r="F2504" s="34" t="s">
        <v>342</v>
      </c>
      <c r="G2504" s="35">
        <v>0</v>
      </c>
      <c r="H2504" s="3" t="s">
        <v>476</v>
      </c>
      <c r="I2504" s="36" t="s">
        <v>1</v>
      </c>
      <c r="J2504" s="36" t="s">
        <v>464</v>
      </c>
      <c r="K2504" s="36" t="str">
        <f t="shared" ca="1" si="39"/>
        <v>23459129-68D9-1EB0-3CC2-24CD2C30DB84</v>
      </c>
      <c r="L2504" s="37"/>
      <c r="M2504" s="37" t="s">
        <v>115</v>
      </c>
    </row>
    <row r="2505" spans="1:13" ht="15" customHeight="1" x14ac:dyDescent="0.3">
      <c r="A2505" s="3" t="s">
        <v>511</v>
      </c>
      <c r="B2505" s="4" t="s">
        <v>113</v>
      </c>
      <c r="C2505" s="9" t="s">
        <v>114</v>
      </c>
      <c r="D2505" s="4" t="s">
        <v>458</v>
      </c>
      <c r="E2505" s="4" t="s">
        <v>39</v>
      </c>
      <c r="F2505" s="34" t="s">
        <v>344</v>
      </c>
      <c r="G2505" s="35">
        <v>0</v>
      </c>
      <c r="H2505" s="3" t="s">
        <v>476</v>
      </c>
      <c r="I2505" s="36" t="s">
        <v>1</v>
      </c>
      <c r="J2505" s="36" t="s">
        <v>464</v>
      </c>
      <c r="K2505" s="36" t="str">
        <f t="shared" ca="1" si="39"/>
        <v>6B9BD024-06D0-FE14-EED3-49EA8A3B7E83</v>
      </c>
      <c r="L2505" s="37"/>
      <c r="M2505" s="37" t="s">
        <v>115</v>
      </c>
    </row>
    <row r="2506" spans="1:13" ht="15" customHeight="1" x14ac:dyDescent="0.3">
      <c r="A2506" s="3" t="s">
        <v>511</v>
      </c>
      <c r="B2506" s="4" t="s">
        <v>113</v>
      </c>
      <c r="C2506" s="9" t="s">
        <v>114</v>
      </c>
      <c r="D2506" s="4" t="s">
        <v>458</v>
      </c>
      <c r="E2506" s="4" t="s">
        <v>39</v>
      </c>
      <c r="F2506" s="34" t="s">
        <v>346</v>
      </c>
      <c r="G2506" s="35">
        <v>0.27189600000000003</v>
      </c>
      <c r="H2506" s="3" t="s">
        <v>476</v>
      </c>
      <c r="I2506" s="36" t="s">
        <v>1</v>
      </c>
      <c r="J2506" s="36" t="s">
        <v>464</v>
      </c>
      <c r="K2506" s="36" t="str">
        <f t="shared" ca="1" si="39"/>
        <v>5411D9F9-5ECB-6332-82C9-9A325B87FC6A</v>
      </c>
      <c r="L2506" s="37"/>
      <c r="M2506" s="37" t="s">
        <v>115</v>
      </c>
    </row>
    <row r="2507" spans="1:13" ht="15" customHeight="1" x14ac:dyDescent="0.3">
      <c r="A2507" s="3" t="s">
        <v>511</v>
      </c>
      <c r="B2507" s="4" t="s">
        <v>113</v>
      </c>
      <c r="C2507" s="9" t="s">
        <v>114</v>
      </c>
      <c r="D2507" s="4" t="s">
        <v>458</v>
      </c>
      <c r="E2507" s="4" t="s">
        <v>39</v>
      </c>
      <c r="F2507" s="34" t="s">
        <v>348</v>
      </c>
      <c r="G2507" s="35">
        <v>0</v>
      </c>
      <c r="H2507" s="3" t="s">
        <v>476</v>
      </c>
      <c r="I2507" s="36" t="s">
        <v>1</v>
      </c>
      <c r="J2507" s="36" t="s">
        <v>464</v>
      </c>
      <c r="K2507" s="36" t="str">
        <f t="shared" ca="1" si="39"/>
        <v>D2F3DAC5-CBB4-2629-68EE-01511D125A18</v>
      </c>
      <c r="L2507" s="37"/>
      <c r="M2507" s="37" t="s">
        <v>115</v>
      </c>
    </row>
    <row r="2508" spans="1:13" ht="15" customHeight="1" x14ac:dyDescent="0.3">
      <c r="A2508" s="3" t="s">
        <v>511</v>
      </c>
      <c r="B2508" s="4" t="s">
        <v>113</v>
      </c>
      <c r="C2508" s="9" t="s">
        <v>114</v>
      </c>
      <c r="D2508" s="4" t="s">
        <v>458</v>
      </c>
      <c r="E2508" s="4" t="s">
        <v>39</v>
      </c>
      <c r="F2508" s="34" t="s">
        <v>350</v>
      </c>
      <c r="G2508" s="35">
        <v>0</v>
      </c>
      <c r="H2508" s="3" t="s">
        <v>476</v>
      </c>
      <c r="I2508" s="36" t="s">
        <v>1</v>
      </c>
      <c r="J2508" s="36" t="s">
        <v>464</v>
      </c>
      <c r="K2508" s="36" t="str">
        <f t="shared" ca="1" si="39"/>
        <v>ED86095F-518E-B1D3-A678-91734F140278</v>
      </c>
      <c r="L2508" s="37"/>
      <c r="M2508" s="37" t="s">
        <v>115</v>
      </c>
    </row>
    <row r="2509" spans="1:13" ht="15" customHeight="1" x14ac:dyDescent="0.3">
      <c r="A2509" s="3" t="s">
        <v>511</v>
      </c>
      <c r="B2509" s="4" t="s">
        <v>113</v>
      </c>
      <c r="C2509" s="9" t="s">
        <v>114</v>
      </c>
      <c r="D2509" s="4" t="s">
        <v>458</v>
      </c>
      <c r="E2509" s="4" t="s">
        <v>39</v>
      </c>
      <c r="F2509" s="34" t="s">
        <v>352</v>
      </c>
      <c r="G2509" s="35">
        <v>0</v>
      </c>
      <c r="H2509" s="3" t="s">
        <v>476</v>
      </c>
      <c r="I2509" s="36" t="s">
        <v>1</v>
      </c>
      <c r="J2509" s="36" t="s">
        <v>464</v>
      </c>
      <c r="K2509" s="36" t="str">
        <f t="shared" ca="1" si="39"/>
        <v>5A4EF57E-DF37-CB1A-6AD7-96FA132B0AB9</v>
      </c>
      <c r="L2509" s="37"/>
      <c r="M2509" s="37" t="s">
        <v>115</v>
      </c>
    </row>
    <row r="2510" spans="1:13" ht="15" customHeight="1" x14ac:dyDescent="0.3">
      <c r="A2510" s="3" t="s">
        <v>511</v>
      </c>
      <c r="B2510" s="4" t="s">
        <v>113</v>
      </c>
      <c r="C2510" s="9" t="s">
        <v>114</v>
      </c>
      <c r="D2510" s="4" t="s">
        <v>458</v>
      </c>
      <c r="E2510" s="4" t="s">
        <v>39</v>
      </c>
      <c r="F2510" s="34" t="s">
        <v>354</v>
      </c>
      <c r="G2510" s="35">
        <v>0</v>
      </c>
      <c r="H2510" s="3" t="s">
        <v>476</v>
      </c>
      <c r="I2510" s="36" t="s">
        <v>1</v>
      </c>
      <c r="J2510" s="36" t="s">
        <v>464</v>
      </c>
      <c r="K2510" s="36" t="str">
        <f t="shared" ca="1" si="39"/>
        <v>99BE060B-EF9D-7B83-E3D7-F635BDE8A159</v>
      </c>
      <c r="L2510" s="37"/>
      <c r="M2510" s="37" t="s">
        <v>115</v>
      </c>
    </row>
    <row r="2511" spans="1:13" ht="15" customHeight="1" x14ac:dyDescent="0.3">
      <c r="A2511" s="3" t="s">
        <v>511</v>
      </c>
      <c r="B2511" s="4" t="s">
        <v>113</v>
      </c>
      <c r="C2511" s="9" t="s">
        <v>114</v>
      </c>
      <c r="D2511" s="4" t="s">
        <v>458</v>
      </c>
      <c r="E2511" s="4" t="s">
        <v>39</v>
      </c>
      <c r="F2511" s="34" t="s">
        <v>356</v>
      </c>
      <c r="G2511" s="35">
        <v>0</v>
      </c>
      <c r="H2511" s="3" t="s">
        <v>476</v>
      </c>
      <c r="I2511" s="36" t="s">
        <v>1</v>
      </c>
      <c r="J2511" s="36" t="s">
        <v>464</v>
      </c>
      <c r="K2511" s="36" t="str">
        <f t="shared" ca="1" si="39"/>
        <v>96310165-B28A-4CB7-7145-733D1A28BB55</v>
      </c>
      <c r="L2511" s="37"/>
      <c r="M2511" s="37" t="s">
        <v>115</v>
      </c>
    </row>
    <row r="2512" spans="1:13" ht="15" customHeight="1" x14ac:dyDescent="0.3">
      <c r="A2512" s="3" t="s">
        <v>511</v>
      </c>
      <c r="B2512" s="4" t="s">
        <v>113</v>
      </c>
      <c r="C2512" s="9" t="s">
        <v>114</v>
      </c>
      <c r="D2512" s="4" t="s">
        <v>458</v>
      </c>
      <c r="E2512" s="4" t="s">
        <v>39</v>
      </c>
      <c r="F2512" s="34" t="s">
        <v>358</v>
      </c>
      <c r="G2512" s="35">
        <v>0</v>
      </c>
      <c r="H2512" s="3" t="s">
        <v>476</v>
      </c>
      <c r="I2512" s="36" t="s">
        <v>1</v>
      </c>
      <c r="J2512" s="36" t="s">
        <v>464</v>
      </c>
      <c r="K2512" s="36" t="str">
        <f t="shared" ca="1" si="39"/>
        <v>24E86D91-2F74-158F-F456-D58FF6E183DB</v>
      </c>
      <c r="L2512" s="37"/>
      <c r="M2512" s="37" t="s">
        <v>115</v>
      </c>
    </row>
    <row r="2513" spans="1:13" ht="15" customHeight="1" x14ac:dyDescent="0.3">
      <c r="A2513" s="3" t="s">
        <v>511</v>
      </c>
      <c r="B2513" s="4" t="s">
        <v>113</v>
      </c>
      <c r="C2513" s="9" t="s">
        <v>114</v>
      </c>
      <c r="D2513" s="4" t="s">
        <v>458</v>
      </c>
      <c r="E2513" s="4" t="s">
        <v>39</v>
      </c>
      <c r="F2513" s="34" t="s">
        <v>360</v>
      </c>
      <c r="G2513" s="35">
        <v>0</v>
      </c>
      <c r="H2513" s="3" t="s">
        <v>476</v>
      </c>
      <c r="I2513" s="36" t="s">
        <v>1</v>
      </c>
      <c r="J2513" s="36" t="s">
        <v>464</v>
      </c>
      <c r="K2513" s="36" t="str">
        <f t="shared" ca="1" si="39"/>
        <v>D811EE99-67A8-A0E0-F23D-DC25EEB46725</v>
      </c>
      <c r="L2513" s="37"/>
      <c r="M2513" s="37" t="s">
        <v>115</v>
      </c>
    </row>
    <row r="2514" spans="1:13" ht="15" customHeight="1" x14ac:dyDescent="0.3">
      <c r="A2514" s="3" t="s">
        <v>511</v>
      </c>
      <c r="B2514" s="4" t="s">
        <v>113</v>
      </c>
      <c r="C2514" s="9" t="s">
        <v>114</v>
      </c>
      <c r="D2514" s="4" t="s">
        <v>458</v>
      </c>
      <c r="E2514" s="4" t="s">
        <v>39</v>
      </c>
      <c r="F2514" s="34" t="s">
        <v>362</v>
      </c>
      <c r="G2514" s="35">
        <v>0</v>
      </c>
      <c r="H2514" s="3" t="s">
        <v>476</v>
      </c>
      <c r="I2514" s="36" t="s">
        <v>1</v>
      </c>
      <c r="J2514" s="36" t="s">
        <v>464</v>
      </c>
      <c r="K2514" s="36" t="str">
        <f t="shared" ca="1" si="39"/>
        <v>5C025BF2-F70F-D1C7-03FD-92AB75F4098E</v>
      </c>
      <c r="L2514" s="37"/>
      <c r="M2514" s="37" t="s">
        <v>115</v>
      </c>
    </row>
    <row r="2515" spans="1:13" ht="15" customHeight="1" x14ac:dyDescent="0.3">
      <c r="A2515" s="3" t="s">
        <v>511</v>
      </c>
      <c r="B2515" s="4" t="s">
        <v>113</v>
      </c>
      <c r="C2515" s="9" t="s">
        <v>114</v>
      </c>
      <c r="D2515" s="4" t="s">
        <v>458</v>
      </c>
      <c r="E2515" s="4" t="s">
        <v>39</v>
      </c>
      <c r="F2515" s="34" t="s">
        <v>364</v>
      </c>
      <c r="G2515" s="35">
        <v>0</v>
      </c>
      <c r="H2515" s="3" t="s">
        <v>476</v>
      </c>
      <c r="I2515" s="36" t="s">
        <v>1</v>
      </c>
      <c r="J2515" s="36" t="s">
        <v>464</v>
      </c>
      <c r="K2515" s="36" t="str">
        <f t="shared" ca="1" si="39"/>
        <v>4915191A-C185-0BF4-662C-8CE1728461B1</v>
      </c>
      <c r="L2515" s="37"/>
      <c r="M2515" s="37" t="s">
        <v>115</v>
      </c>
    </row>
    <row r="2516" spans="1:13" ht="15" customHeight="1" x14ac:dyDescent="0.3">
      <c r="A2516" s="3" t="s">
        <v>511</v>
      </c>
      <c r="B2516" s="4" t="s">
        <v>113</v>
      </c>
      <c r="C2516" s="9" t="s">
        <v>114</v>
      </c>
      <c r="D2516" s="4" t="s">
        <v>458</v>
      </c>
      <c r="E2516" s="4" t="s">
        <v>39</v>
      </c>
      <c r="F2516" s="34" t="s">
        <v>366</v>
      </c>
      <c r="G2516" s="35">
        <v>0.27187199999999995</v>
      </c>
      <c r="H2516" s="3" t="s">
        <v>476</v>
      </c>
      <c r="I2516" s="36" t="s">
        <v>1</v>
      </c>
      <c r="J2516" s="36" t="s">
        <v>464</v>
      </c>
      <c r="K2516" s="36" t="str">
        <f t="shared" ca="1" si="39"/>
        <v>2BFED25D-CAC6-44B4-842B-B71D3C14A81B</v>
      </c>
      <c r="L2516" s="37"/>
      <c r="M2516" s="37" t="s">
        <v>115</v>
      </c>
    </row>
    <row r="2517" spans="1:13" ht="15" customHeight="1" x14ac:dyDescent="0.3">
      <c r="A2517" s="3" t="s">
        <v>511</v>
      </c>
      <c r="B2517" s="4" t="s">
        <v>113</v>
      </c>
      <c r="C2517" s="9" t="s">
        <v>114</v>
      </c>
      <c r="D2517" s="4" t="s">
        <v>458</v>
      </c>
      <c r="E2517" s="4" t="s">
        <v>39</v>
      </c>
      <c r="F2517" s="34" t="s">
        <v>368</v>
      </c>
      <c r="G2517" s="35">
        <v>0</v>
      </c>
      <c r="H2517" s="3" t="s">
        <v>476</v>
      </c>
      <c r="I2517" s="36" t="s">
        <v>1</v>
      </c>
      <c r="J2517" s="36" t="s">
        <v>464</v>
      </c>
      <c r="K2517" s="36" t="str">
        <f t="shared" ca="1" si="39"/>
        <v>7475A40F-1EBE-FCA5-DC0F-311CDA5369AC</v>
      </c>
      <c r="L2517" s="37"/>
      <c r="M2517" s="37" t="s">
        <v>115</v>
      </c>
    </row>
    <row r="2518" spans="1:13" ht="15" customHeight="1" x14ac:dyDescent="0.3">
      <c r="A2518" s="3" t="s">
        <v>511</v>
      </c>
      <c r="B2518" s="4" t="s">
        <v>113</v>
      </c>
      <c r="C2518" s="9" t="s">
        <v>114</v>
      </c>
      <c r="D2518" s="4" t="s">
        <v>458</v>
      </c>
      <c r="E2518" s="4" t="s">
        <v>39</v>
      </c>
      <c r="F2518" s="34" t="s">
        <v>370</v>
      </c>
      <c r="G2518" s="35">
        <v>0</v>
      </c>
      <c r="H2518" s="3" t="s">
        <v>476</v>
      </c>
      <c r="I2518" s="36" t="s">
        <v>1</v>
      </c>
      <c r="J2518" s="36" t="s">
        <v>464</v>
      </c>
      <c r="K2518" s="36" t="str">
        <f t="shared" ca="1" si="39"/>
        <v>ED75B08A-8CE1-8FD2-7FFE-D129A9E30565</v>
      </c>
      <c r="L2518" s="37"/>
      <c r="M2518" s="37" t="s">
        <v>115</v>
      </c>
    </row>
    <row r="2519" spans="1:13" ht="15" customHeight="1" x14ac:dyDescent="0.3">
      <c r="A2519" s="3" t="s">
        <v>511</v>
      </c>
      <c r="B2519" s="4" t="s">
        <v>113</v>
      </c>
      <c r="C2519" s="9" t="s">
        <v>114</v>
      </c>
      <c r="D2519" s="4" t="s">
        <v>458</v>
      </c>
      <c r="E2519" s="4" t="s">
        <v>39</v>
      </c>
      <c r="F2519" s="34" t="s">
        <v>372</v>
      </c>
      <c r="G2519" s="35">
        <v>0</v>
      </c>
      <c r="H2519" s="3" t="s">
        <v>476</v>
      </c>
      <c r="I2519" s="36" t="s">
        <v>1</v>
      </c>
      <c r="J2519" s="36" t="s">
        <v>464</v>
      </c>
      <c r="K2519" s="36" t="str">
        <f t="shared" ca="1" si="39"/>
        <v>DDD142B6-4566-8D25-D46A-F17C0A98C362</v>
      </c>
      <c r="L2519" s="37"/>
      <c r="M2519" s="37" t="s">
        <v>115</v>
      </c>
    </row>
    <row r="2520" spans="1:13" ht="15" customHeight="1" x14ac:dyDescent="0.3">
      <c r="A2520" s="3" t="s">
        <v>511</v>
      </c>
      <c r="B2520" s="4" t="s">
        <v>113</v>
      </c>
      <c r="C2520" s="9" t="s">
        <v>114</v>
      </c>
      <c r="D2520" s="4" t="s">
        <v>458</v>
      </c>
      <c r="E2520" s="4" t="s">
        <v>39</v>
      </c>
      <c r="F2520" s="34" t="s">
        <v>250</v>
      </c>
      <c r="G2520" s="35">
        <v>0</v>
      </c>
      <c r="H2520" s="3" t="s">
        <v>476</v>
      </c>
      <c r="I2520" s="36" t="s">
        <v>1</v>
      </c>
      <c r="J2520" s="36" t="s">
        <v>464</v>
      </c>
      <c r="K2520" s="36" t="str">
        <f t="shared" ca="1" si="39"/>
        <v>C61D36B1-19DD-B7E6-431B-5F4E52A780F0</v>
      </c>
      <c r="L2520" s="37"/>
      <c r="M2520" s="37" t="s">
        <v>115</v>
      </c>
    </row>
    <row r="2521" spans="1:13" ht="15" customHeight="1" x14ac:dyDescent="0.3">
      <c r="A2521" s="3" t="s">
        <v>511</v>
      </c>
      <c r="B2521" s="4" t="s">
        <v>113</v>
      </c>
      <c r="C2521" s="9" t="s">
        <v>114</v>
      </c>
      <c r="D2521" s="4" t="s">
        <v>458</v>
      </c>
      <c r="E2521" s="4" t="s">
        <v>39</v>
      </c>
      <c r="F2521" s="38" t="s">
        <v>375</v>
      </c>
      <c r="G2521" s="39">
        <v>0</v>
      </c>
      <c r="H2521" s="3" t="s">
        <v>476</v>
      </c>
      <c r="I2521" s="36" t="s">
        <v>1</v>
      </c>
      <c r="J2521" s="36" t="s">
        <v>464</v>
      </c>
      <c r="K2521" s="36" t="str">
        <f t="shared" ca="1" si="39"/>
        <v>650F9A01-BC7B-B0A0-4CF5-AEF33D628D1A</v>
      </c>
      <c r="L2521" s="37"/>
      <c r="M2521" s="37" t="s">
        <v>115</v>
      </c>
    </row>
    <row r="2522" spans="1:13" ht="15" customHeight="1" x14ac:dyDescent="0.3">
      <c r="A2522" s="3" t="s">
        <v>512</v>
      </c>
      <c r="B2522" s="4" t="s">
        <v>113</v>
      </c>
      <c r="C2522" s="9" t="s">
        <v>114</v>
      </c>
      <c r="D2522" s="4" t="s">
        <v>458</v>
      </c>
      <c r="E2522" s="4" t="s">
        <v>39</v>
      </c>
      <c r="F2522" s="34" t="s">
        <v>251</v>
      </c>
      <c r="G2522" s="35">
        <v>0.63580800000000015</v>
      </c>
      <c r="H2522" s="3" t="s">
        <v>476</v>
      </c>
      <c r="I2522" s="36" t="s">
        <v>1</v>
      </c>
      <c r="J2522" s="36" t="s">
        <v>464</v>
      </c>
      <c r="K2522" s="36" t="str">
        <f t="shared" ca="1" si="39"/>
        <v>6C0588E2-F2BD-DFCF-229B-3EC34154F1AC</v>
      </c>
      <c r="L2522" s="37"/>
      <c r="M2522" s="37" t="s">
        <v>115</v>
      </c>
    </row>
    <row r="2523" spans="1:13" ht="15" customHeight="1" x14ac:dyDescent="0.3">
      <c r="A2523" s="3" t="s">
        <v>512</v>
      </c>
      <c r="B2523" s="4" t="s">
        <v>113</v>
      </c>
      <c r="C2523" s="9" t="s">
        <v>114</v>
      </c>
      <c r="D2523" s="4" t="s">
        <v>458</v>
      </c>
      <c r="E2523" s="4" t="s">
        <v>39</v>
      </c>
      <c r="F2523" s="34" t="s">
        <v>254</v>
      </c>
      <c r="G2523" s="35">
        <v>0.33744000000000002</v>
      </c>
      <c r="H2523" s="3" t="s">
        <v>476</v>
      </c>
      <c r="I2523" s="36" t="s">
        <v>1</v>
      </c>
      <c r="J2523" s="36" t="s">
        <v>464</v>
      </c>
      <c r="K2523" s="36" t="str">
        <f t="shared" ca="1" si="39"/>
        <v>C39DE50D-35AF-5251-BBEB-ED2825BBA7DF</v>
      </c>
      <c r="L2523" s="37"/>
      <c r="M2523" s="37" t="s">
        <v>115</v>
      </c>
    </row>
    <row r="2524" spans="1:13" ht="15" customHeight="1" x14ac:dyDescent="0.3">
      <c r="A2524" s="3" t="s">
        <v>512</v>
      </c>
      <c r="B2524" s="4" t="s">
        <v>113</v>
      </c>
      <c r="C2524" s="9" t="s">
        <v>114</v>
      </c>
      <c r="D2524" s="4" t="s">
        <v>458</v>
      </c>
      <c r="E2524" s="4" t="s">
        <v>39</v>
      </c>
      <c r="F2524" s="34" t="s">
        <v>256</v>
      </c>
      <c r="G2524" s="35">
        <v>0.41039999999999999</v>
      </c>
      <c r="H2524" s="3" t="s">
        <v>476</v>
      </c>
      <c r="I2524" s="36" t="s">
        <v>1</v>
      </c>
      <c r="J2524" s="36" t="s">
        <v>464</v>
      </c>
      <c r="K2524" s="36" t="str">
        <f t="shared" ca="1" si="39"/>
        <v>75CF0EFF-FB7C-F8B6-75FA-702D7852164C</v>
      </c>
      <c r="L2524" s="37"/>
      <c r="M2524" s="37" t="s">
        <v>115</v>
      </c>
    </row>
    <row r="2525" spans="1:13" ht="15" customHeight="1" x14ac:dyDescent="0.3">
      <c r="A2525" s="3" t="s">
        <v>512</v>
      </c>
      <c r="B2525" s="4" t="s">
        <v>113</v>
      </c>
      <c r="C2525" s="9" t="s">
        <v>114</v>
      </c>
      <c r="D2525" s="4" t="s">
        <v>458</v>
      </c>
      <c r="E2525" s="4" t="s">
        <v>39</v>
      </c>
      <c r="F2525" s="34" t="s">
        <v>258</v>
      </c>
      <c r="G2525" s="35">
        <v>2.78</v>
      </c>
      <c r="H2525" s="3" t="s">
        <v>476</v>
      </c>
      <c r="I2525" s="36" t="s">
        <v>1</v>
      </c>
      <c r="J2525" s="36" t="s">
        <v>464</v>
      </c>
      <c r="K2525" s="36" t="str">
        <f t="shared" ca="1" si="39"/>
        <v>38804C7F-32F9-F50B-4D8E-40643D2F94E8</v>
      </c>
      <c r="L2525" s="37"/>
      <c r="M2525" s="37" t="s">
        <v>115</v>
      </c>
    </row>
    <row r="2526" spans="1:13" ht="15" customHeight="1" x14ac:dyDescent="0.3">
      <c r="A2526" s="3" t="s">
        <v>512</v>
      </c>
      <c r="B2526" s="4" t="s">
        <v>113</v>
      </c>
      <c r="C2526" s="9" t="s">
        <v>114</v>
      </c>
      <c r="D2526" s="4" t="s">
        <v>458</v>
      </c>
      <c r="E2526" s="4" t="s">
        <v>39</v>
      </c>
      <c r="F2526" s="34" t="s">
        <v>260</v>
      </c>
      <c r="G2526" s="35">
        <v>0.7407378</v>
      </c>
      <c r="H2526" s="3" t="s">
        <v>476</v>
      </c>
      <c r="I2526" s="36" t="s">
        <v>1</v>
      </c>
      <c r="J2526" s="36" t="s">
        <v>464</v>
      </c>
      <c r="K2526" s="36" t="str">
        <f t="shared" ca="1" si="39"/>
        <v>3CFFA39A-FCDE-022A-E144-85ED861076C2</v>
      </c>
      <c r="L2526" s="37"/>
      <c r="M2526" s="37" t="s">
        <v>115</v>
      </c>
    </row>
    <row r="2527" spans="1:13" ht="15" customHeight="1" x14ac:dyDescent="0.3">
      <c r="A2527" s="3" t="s">
        <v>512</v>
      </c>
      <c r="B2527" s="4" t="s">
        <v>113</v>
      </c>
      <c r="C2527" s="9" t="s">
        <v>114</v>
      </c>
      <c r="D2527" s="4" t="s">
        <v>458</v>
      </c>
      <c r="E2527" s="4" t="s">
        <v>39</v>
      </c>
      <c r="F2527" s="34" t="s">
        <v>262</v>
      </c>
      <c r="G2527" s="35">
        <v>0.46987499999999999</v>
      </c>
      <c r="H2527" s="3" t="s">
        <v>476</v>
      </c>
      <c r="I2527" s="36" t="s">
        <v>1</v>
      </c>
      <c r="J2527" s="36" t="s">
        <v>464</v>
      </c>
      <c r="K2527" s="36" t="str">
        <f t="shared" ca="1" si="39"/>
        <v>811BE3F7-D95B-1BE5-9452-64723296CBE2</v>
      </c>
      <c r="L2527" s="37"/>
      <c r="M2527" s="37" t="s">
        <v>115</v>
      </c>
    </row>
    <row r="2528" spans="1:13" ht="15" customHeight="1" x14ac:dyDescent="0.3">
      <c r="A2528" s="3" t="s">
        <v>512</v>
      </c>
      <c r="B2528" s="4" t="s">
        <v>113</v>
      </c>
      <c r="C2528" s="9" t="s">
        <v>114</v>
      </c>
      <c r="D2528" s="4" t="s">
        <v>458</v>
      </c>
      <c r="E2528" s="4" t="s">
        <v>39</v>
      </c>
      <c r="F2528" s="34" t="s">
        <v>264</v>
      </c>
      <c r="G2528" s="35">
        <v>0.33488931</v>
      </c>
      <c r="H2528" s="3" t="s">
        <v>476</v>
      </c>
      <c r="I2528" s="36" t="s">
        <v>1</v>
      </c>
      <c r="J2528" s="36" t="s">
        <v>464</v>
      </c>
      <c r="K2528" s="36" t="str">
        <f t="shared" ca="1" si="39"/>
        <v>8DCEC281-C472-7D8B-22DA-4B6458430605</v>
      </c>
      <c r="L2528" s="37"/>
      <c r="M2528" s="37" t="s">
        <v>115</v>
      </c>
    </row>
    <row r="2529" spans="1:13" ht="15" customHeight="1" x14ac:dyDescent="0.3">
      <c r="A2529" s="3" t="s">
        <v>512</v>
      </c>
      <c r="B2529" s="4" t="s">
        <v>113</v>
      </c>
      <c r="C2529" s="9" t="s">
        <v>114</v>
      </c>
      <c r="D2529" s="4" t="s">
        <v>458</v>
      </c>
      <c r="E2529" s="4" t="s">
        <v>39</v>
      </c>
      <c r="F2529" s="34" t="s">
        <v>266</v>
      </c>
      <c r="G2529" s="35">
        <v>0.15264720000000001</v>
      </c>
      <c r="H2529" s="3" t="s">
        <v>476</v>
      </c>
      <c r="I2529" s="36" t="s">
        <v>1</v>
      </c>
      <c r="J2529" s="36" t="s">
        <v>464</v>
      </c>
      <c r="K2529" s="36" t="str">
        <f t="shared" ca="1" si="39"/>
        <v>2EDEAA8B-9283-8AF0-EA25-F3CAC9F1268B</v>
      </c>
      <c r="L2529" s="37"/>
      <c r="M2529" s="37" t="s">
        <v>115</v>
      </c>
    </row>
    <row r="2530" spans="1:13" ht="15" customHeight="1" x14ac:dyDescent="0.3">
      <c r="A2530" s="3" t="s">
        <v>512</v>
      </c>
      <c r="B2530" s="4" t="s">
        <v>113</v>
      </c>
      <c r="C2530" s="9" t="s">
        <v>114</v>
      </c>
      <c r="D2530" s="4" t="s">
        <v>458</v>
      </c>
      <c r="E2530" s="4" t="s">
        <v>39</v>
      </c>
      <c r="F2530" s="34" t="s">
        <v>268</v>
      </c>
      <c r="G2530" s="35">
        <v>0.13186799999999999</v>
      </c>
      <c r="H2530" s="3" t="s">
        <v>476</v>
      </c>
      <c r="I2530" s="36" t="s">
        <v>1</v>
      </c>
      <c r="J2530" s="36" t="s">
        <v>464</v>
      </c>
      <c r="K2530" s="36" t="str">
        <f t="shared" ca="1" si="39"/>
        <v>FB4EC52F-5A33-6D88-0DD1-186331424E9C</v>
      </c>
      <c r="L2530" s="37"/>
      <c r="M2530" s="37" t="s">
        <v>115</v>
      </c>
    </row>
    <row r="2531" spans="1:13" ht="15" customHeight="1" x14ac:dyDescent="0.3">
      <c r="A2531" s="3" t="s">
        <v>512</v>
      </c>
      <c r="B2531" s="4" t="s">
        <v>113</v>
      </c>
      <c r="C2531" s="9" t="s">
        <v>114</v>
      </c>
      <c r="D2531" s="4" t="s">
        <v>458</v>
      </c>
      <c r="E2531" s="4" t="s">
        <v>39</v>
      </c>
      <c r="F2531" s="34" t="s">
        <v>270</v>
      </c>
      <c r="G2531" s="35">
        <v>8.7912000000000004E-2</v>
      </c>
      <c r="H2531" s="3" t="s">
        <v>476</v>
      </c>
      <c r="I2531" s="36" t="s">
        <v>1</v>
      </c>
      <c r="J2531" s="36" t="s">
        <v>464</v>
      </c>
      <c r="K2531" s="36" t="str">
        <f t="shared" ca="1" si="39"/>
        <v>2081686D-3C24-F8F6-B1EA-3505BAF59E11</v>
      </c>
      <c r="L2531" s="37"/>
      <c r="M2531" s="37" t="s">
        <v>115</v>
      </c>
    </row>
    <row r="2532" spans="1:13" ht="15" customHeight="1" x14ac:dyDescent="0.3">
      <c r="A2532" s="3" t="s">
        <v>512</v>
      </c>
      <c r="B2532" s="4" t="s">
        <v>113</v>
      </c>
      <c r="C2532" s="9" t="s">
        <v>114</v>
      </c>
      <c r="D2532" s="4" t="s">
        <v>458</v>
      </c>
      <c r="E2532" s="4" t="s">
        <v>39</v>
      </c>
      <c r="F2532" s="34" t="s">
        <v>272</v>
      </c>
      <c r="G2532" s="35">
        <v>0.22422</v>
      </c>
      <c r="H2532" s="3" t="s">
        <v>476</v>
      </c>
      <c r="I2532" s="36" t="s">
        <v>1</v>
      </c>
      <c r="J2532" s="36" t="s">
        <v>464</v>
      </c>
      <c r="K2532" s="36" t="str">
        <f t="shared" ca="1" si="39"/>
        <v>2C26E499-7719-E213-EF37-3AAF7B519421</v>
      </c>
      <c r="L2532" s="37"/>
      <c r="M2532" s="37" t="s">
        <v>115</v>
      </c>
    </row>
    <row r="2533" spans="1:13" ht="15" customHeight="1" x14ac:dyDescent="0.3">
      <c r="A2533" s="3" t="s">
        <v>512</v>
      </c>
      <c r="B2533" s="4" t="s">
        <v>113</v>
      </c>
      <c r="C2533" s="9" t="s">
        <v>114</v>
      </c>
      <c r="D2533" s="4" t="s">
        <v>458</v>
      </c>
      <c r="E2533" s="4" t="s">
        <v>39</v>
      </c>
      <c r="F2533" s="34" t="s">
        <v>274</v>
      </c>
      <c r="G2533" s="35">
        <v>0.113792</v>
      </c>
      <c r="H2533" s="3" t="s">
        <v>476</v>
      </c>
      <c r="I2533" s="36" t="s">
        <v>1</v>
      </c>
      <c r="J2533" s="36" t="s">
        <v>464</v>
      </c>
      <c r="K2533" s="36" t="str">
        <f t="shared" ca="1" si="39"/>
        <v>28BC214F-B08E-A371-54BD-80EBAFF5868B</v>
      </c>
      <c r="L2533" s="37"/>
      <c r="M2533" s="37" t="s">
        <v>115</v>
      </c>
    </row>
    <row r="2534" spans="1:13" ht="15" customHeight="1" x14ac:dyDescent="0.3">
      <c r="A2534" s="3" t="s">
        <v>512</v>
      </c>
      <c r="B2534" s="4" t="s">
        <v>113</v>
      </c>
      <c r="C2534" s="9" t="s">
        <v>114</v>
      </c>
      <c r="D2534" s="4" t="s">
        <v>458</v>
      </c>
      <c r="E2534" s="4" t="s">
        <v>39</v>
      </c>
      <c r="F2534" s="34" t="s">
        <v>276</v>
      </c>
      <c r="G2534" s="35">
        <v>3.5804160000000002E-2</v>
      </c>
      <c r="H2534" s="3" t="s">
        <v>476</v>
      </c>
      <c r="I2534" s="36" t="s">
        <v>1</v>
      </c>
      <c r="J2534" s="36" t="s">
        <v>464</v>
      </c>
      <c r="K2534" s="36" t="str">
        <f t="shared" ca="1" si="39"/>
        <v>8504A199-5E92-08C6-9D8F-85F4C59CEBD2</v>
      </c>
      <c r="L2534" s="37"/>
      <c r="M2534" s="37" t="s">
        <v>115</v>
      </c>
    </row>
    <row r="2535" spans="1:13" ht="15" customHeight="1" x14ac:dyDescent="0.3">
      <c r="A2535" s="3" t="s">
        <v>512</v>
      </c>
      <c r="B2535" s="4" t="s">
        <v>113</v>
      </c>
      <c r="C2535" s="9" t="s">
        <v>114</v>
      </c>
      <c r="D2535" s="4" t="s">
        <v>458</v>
      </c>
      <c r="E2535" s="4" t="s">
        <v>39</v>
      </c>
      <c r="F2535" s="34" t="s">
        <v>278</v>
      </c>
      <c r="G2535" s="35">
        <v>0.1751838</v>
      </c>
      <c r="H2535" s="3" t="s">
        <v>476</v>
      </c>
      <c r="I2535" s="36" t="s">
        <v>1</v>
      </c>
      <c r="J2535" s="36" t="s">
        <v>464</v>
      </c>
      <c r="K2535" s="36" t="str">
        <f t="shared" ca="1" si="39"/>
        <v>27A9CA02-1A47-BAB7-BF8A-501F7012A36C</v>
      </c>
      <c r="L2535" s="37"/>
      <c r="M2535" s="37" t="s">
        <v>115</v>
      </c>
    </row>
    <row r="2536" spans="1:13" ht="15" customHeight="1" x14ac:dyDescent="0.3">
      <c r="A2536" s="3" t="s">
        <v>512</v>
      </c>
      <c r="B2536" s="4" t="s">
        <v>113</v>
      </c>
      <c r="C2536" s="9" t="s">
        <v>114</v>
      </c>
      <c r="D2536" s="4" t="s">
        <v>458</v>
      </c>
      <c r="E2536" s="4" t="s">
        <v>39</v>
      </c>
      <c r="F2536" s="34" t="s">
        <v>280</v>
      </c>
      <c r="G2536" s="35">
        <v>0.11112499999999999</v>
      </c>
      <c r="H2536" s="3" t="s">
        <v>476</v>
      </c>
      <c r="I2536" s="36" t="s">
        <v>1</v>
      </c>
      <c r="J2536" s="36" t="s">
        <v>464</v>
      </c>
      <c r="K2536" s="36" t="str">
        <f t="shared" ca="1" si="39"/>
        <v>2A44FE08-CDE3-5873-0530-9A7A7E022DAD</v>
      </c>
      <c r="L2536" s="37"/>
      <c r="M2536" s="37" t="s">
        <v>115</v>
      </c>
    </row>
    <row r="2537" spans="1:13" ht="15" customHeight="1" x14ac:dyDescent="0.3">
      <c r="A2537" s="3" t="s">
        <v>512</v>
      </c>
      <c r="B2537" s="4" t="s">
        <v>113</v>
      </c>
      <c r="C2537" s="9" t="s">
        <v>114</v>
      </c>
      <c r="D2537" s="4" t="s">
        <v>458</v>
      </c>
      <c r="E2537" s="4" t="s">
        <v>39</v>
      </c>
      <c r="F2537" s="34" t="s">
        <v>282</v>
      </c>
      <c r="G2537" s="35">
        <v>7.9201010000000002E-2</v>
      </c>
      <c r="H2537" s="3" t="s">
        <v>476</v>
      </c>
      <c r="I2537" s="36" t="s">
        <v>1</v>
      </c>
      <c r="J2537" s="36" t="s">
        <v>464</v>
      </c>
      <c r="K2537" s="36" t="str">
        <f t="shared" ca="1" si="39"/>
        <v>6863C4F3-01B4-598B-8788-B0B5F8C12807</v>
      </c>
      <c r="L2537" s="37"/>
      <c r="M2537" s="37" t="s">
        <v>115</v>
      </c>
    </row>
    <row r="2538" spans="1:13" ht="15" customHeight="1" x14ac:dyDescent="0.3">
      <c r="A2538" s="3" t="s">
        <v>512</v>
      </c>
      <c r="B2538" s="4" t="s">
        <v>113</v>
      </c>
      <c r="C2538" s="9" t="s">
        <v>114</v>
      </c>
      <c r="D2538" s="4" t="s">
        <v>458</v>
      </c>
      <c r="E2538" s="4" t="s">
        <v>39</v>
      </c>
      <c r="F2538" s="34" t="s">
        <v>284</v>
      </c>
      <c r="G2538" s="35">
        <v>4.2790500000000002E-2</v>
      </c>
      <c r="H2538" s="3" t="s">
        <v>476</v>
      </c>
      <c r="I2538" s="36" t="s">
        <v>1</v>
      </c>
      <c r="J2538" s="36" t="s">
        <v>464</v>
      </c>
      <c r="K2538" s="36" t="str">
        <f t="shared" ca="1" si="39"/>
        <v>D029B6CD-99FE-AC48-0079-A95616253F04</v>
      </c>
      <c r="L2538" s="37"/>
      <c r="M2538" s="37" t="s">
        <v>115</v>
      </c>
    </row>
    <row r="2539" spans="1:13" ht="15" customHeight="1" x14ac:dyDescent="0.3">
      <c r="A2539" s="3" t="s">
        <v>512</v>
      </c>
      <c r="B2539" s="4" t="s">
        <v>113</v>
      </c>
      <c r="C2539" s="9" t="s">
        <v>114</v>
      </c>
      <c r="D2539" s="4" t="s">
        <v>458</v>
      </c>
      <c r="E2539" s="4" t="s">
        <v>39</v>
      </c>
      <c r="F2539" s="34" t="s">
        <v>286</v>
      </c>
      <c r="G2539" s="35">
        <v>0.14414399999999999</v>
      </c>
      <c r="H2539" s="3" t="s">
        <v>476</v>
      </c>
      <c r="I2539" s="36" t="s">
        <v>1</v>
      </c>
      <c r="J2539" s="36" t="s">
        <v>464</v>
      </c>
      <c r="K2539" s="36" t="str">
        <f t="shared" ca="1" si="39"/>
        <v>4633BB24-EDCA-A106-6BDB-9369A77C0C3D</v>
      </c>
      <c r="L2539" s="37"/>
      <c r="M2539" s="37" t="s">
        <v>115</v>
      </c>
    </row>
    <row r="2540" spans="1:13" ht="15" customHeight="1" x14ac:dyDescent="0.3">
      <c r="A2540" s="3" t="s">
        <v>512</v>
      </c>
      <c r="B2540" s="4" t="s">
        <v>113</v>
      </c>
      <c r="C2540" s="9" t="s">
        <v>114</v>
      </c>
      <c r="D2540" s="4" t="s">
        <v>458</v>
      </c>
      <c r="E2540" s="4" t="s">
        <v>39</v>
      </c>
      <c r="F2540" s="34" t="s">
        <v>288</v>
      </c>
      <c r="G2540" s="35">
        <v>0.34234200000000004</v>
      </c>
      <c r="H2540" s="3" t="s">
        <v>476</v>
      </c>
      <c r="I2540" s="36" t="s">
        <v>1</v>
      </c>
      <c r="J2540" s="36" t="s">
        <v>464</v>
      </c>
      <c r="K2540" s="36" t="str">
        <f t="shared" ca="1" si="39"/>
        <v>C5C7CF6C-6377-52BE-1E10-418324B93DD7</v>
      </c>
      <c r="L2540" s="37"/>
      <c r="M2540" s="37" t="s">
        <v>115</v>
      </c>
    </row>
    <row r="2541" spans="1:13" ht="15" customHeight="1" x14ac:dyDescent="0.3">
      <c r="A2541" s="3" t="s">
        <v>512</v>
      </c>
      <c r="B2541" s="4" t="s">
        <v>113</v>
      </c>
      <c r="C2541" s="9" t="s">
        <v>114</v>
      </c>
      <c r="D2541" s="4" t="s">
        <v>458</v>
      </c>
      <c r="E2541" s="4" t="s">
        <v>39</v>
      </c>
      <c r="F2541" s="34" t="s">
        <v>290</v>
      </c>
      <c r="G2541" s="35">
        <v>0.14605823999999998</v>
      </c>
      <c r="H2541" s="3" t="s">
        <v>476</v>
      </c>
      <c r="I2541" s="36" t="s">
        <v>1</v>
      </c>
      <c r="J2541" s="36" t="s">
        <v>464</v>
      </c>
      <c r="K2541" s="36" t="str">
        <f t="shared" ca="1" si="39"/>
        <v>09F36DF0-B386-9EAD-A11E-16673ACD78B6</v>
      </c>
      <c r="L2541" s="37"/>
      <c r="M2541" s="37" t="s">
        <v>115</v>
      </c>
    </row>
    <row r="2542" spans="1:13" ht="15" customHeight="1" x14ac:dyDescent="0.3">
      <c r="A2542" s="3" t="s">
        <v>512</v>
      </c>
      <c r="B2542" s="4" t="s">
        <v>113</v>
      </c>
      <c r="C2542" s="9" t="s">
        <v>114</v>
      </c>
      <c r="D2542" s="4" t="s">
        <v>458</v>
      </c>
      <c r="E2542" s="4" t="s">
        <v>39</v>
      </c>
      <c r="F2542" s="34" t="s">
        <v>292</v>
      </c>
      <c r="G2542" s="35">
        <v>3.4449999999999998</v>
      </c>
      <c r="H2542" s="3" t="s">
        <v>476</v>
      </c>
      <c r="I2542" s="36" t="s">
        <v>1</v>
      </c>
      <c r="J2542" s="36" t="s">
        <v>464</v>
      </c>
      <c r="K2542" s="36" t="str">
        <f t="shared" ca="1" si="39"/>
        <v>B6C5624F-B190-F33E-7DEF-342A86846A1E</v>
      </c>
      <c r="L2542" s="37"/>
      <c r="M2542" s="37" t="s">
        <v>115</v>
      </c>
    </row>
    <row r="2543" spans="1:13" ht="15" customHeight="1" x14ac:dyDescent="0.3">
      <c r="A2543" s="3" t="s">
        <v>512</v>
      </c>
      <c r="B2543" s="4" t="s">
        <v>113</v>
      </c>
      <c r="C2543" s="9" t="s">
        <v>114</v>
      </c>
      <c r="D2543" s="4" t="s">
        <v>458</v>
      </c>
      <c r="E2543" s="4" t="s">
        <v>39</v>
      </c>
      <c r="F2543" s="34" t="s">
        <v>294</v>
      </c>
      <c r="G2543" s="35">
        <v>0.34234200000000004</v>
      </c>
      <c r="H2543" s="3" t="s">
        <v>476</v>
      </c>
      <c r="I2543" s="36" t="s">
        <v>1</v>
      </c>
      <c r="J2543" s="36" t="s">
        <v>464</v>
      </c>
      <c r="K2543" s="36" t="str">
        <f t="shared" ca="1" si="39"/>
        <v>41BCE11A-E1A0-E999-2573-1FA8366A575A</v>
      </c>
      <c r="L2543" s="37"/>
      <c r="M2543" s="37" t="s">
        <v>115</v>
      </c>
    </row>
    <row r="2544" spans="1:13" ht="15" customHeight="1" x14ac:dyDescent="0.3">
      <c r="A2544" s="3" t="s">
        <v>512</v>
      </c>
      <c r="B2544" s="4" t="s">
        <v>113</v>
      </c>
      <c r="C2544" s="9" t="s">
        <v>114</v>
      </c>
      <c r="D2544" s="4" t="s">
        <v>458</v>
      </c>
      <c r="E2544" s="4" t="s">
        <v>39</v>
      </c>
      <c r="F2544" s="34" t="s">
        <v>296</v>
      </c>
      <c r="G2544" s="35">
        <v>0.35640149999999998</v>
      </c>
      <c r="H2544" s="3" t="s">
        <v>476</v>
      </c>
      <c r="I2544" s="36" t="s">
        <v>1</v>
      </c>
      <c r="J2544" s="36" t="s">
        <v>464</v>
      </c>
      <c r="K2544" s="36" t="str">
        <f t="shared" ca="1" si="39"/>
        <v>6D13601B-5D90-D6C6-B705-70DBC2557747</v>
      </c>
      <c r="L2544" s="37"/>
      <c r="M2544" s="37" t="s">
        <v>115</v>
      </c>
    </row>
    <row r="2545" spans="1:13" ht="15" customHeight="1" x14ac:dyDescent="0.3">
      <c r="A2545" s="3" t="s">
        <v>512</v>
      </c>
      <c r="B2545" s="4" t="s">
        <v>113</v>
      </c>
      <c r="C2545" s="9" t="s">
        <v>114</v>
      </c>
      <c r="D2545" s="4" t="s">
        <v>458</v>
      </c>
      <c r="E2545" s="4" t="s">
        <v>39</v>
      </c>
      <c r="F2545" s="34" t="s">
        <v>298</v>
      </c>
      <c r="G2545" s="35">
        <v>8.1103999999999996E-2</v>
      </c>
      <c r="H2545" s="3" t="s">
        <v>476</v>
      </c>
      <c r="I2545" s="36" t="s">
        <v>1</v>
      </c>
      <c r="J2545" s="36" t="s">
        <v>464</v>
      </c>
      <c r="K2545" s="36" t="str">
        <f t="shared" ca="1" si="39"/>
        <v>29B2D564-EF57-AB95-06B4-E7844E5B0DE3</v>
      </c>
      <c r="L2545" s="37"/>
      <c r="M2545" s="37" t="s">
        <v>115</v>
      </c>
    </row>
    <row r="2546" spans="1:13" ht="15" customHeight="1" x14ac:dyDescent="0.3">
      <c r="A2546" s="3" t="s">
        <v>512</v>
      </c>
      <c r="B2546" s="4" t="s">
        <v>113</v>
      </c>
      <c r="C2546" s="9" t="s">
        <v>114</v>
      </c>
      <c r="D2546" s="4" t="s">
        <v>458</v>
      </c>
      <c r="E2546" s="4" t="s">
        <v>39</v>
      </c>
      <c r="F2546" s="34" t="s">
        <v>300</v>
      </c>
      <c r="G2546" s="35">
        <v>0.1030788</v>
      </c>
      <c r="H2546" s="3" t="s">
        <v>476</v>
      </c>
      <c r="I2546" s="36" t="s">
        <v>1</v>
      </c>
      <c r="J2546" s="36" t="s">
        <v>464</v>
      </c>
      <c r="K2546" s="36" t="str">
        <f t="shared" ca="1" si="39"/>
        <v>1B877B44-0969-FAD5-C005-8A403E507CC4</v>
      </c>
      <c r="L2546" s="37"/>
      <c r="M2546" s="37" t="s">
        <v>115</v>
      </c>
    </row>
    <row r="2547" spans="1:13" ht="15" customHeight="1" x14ac:dyDescent="0.3">
      <c r="A2547" s="3" t="s">
        <v>512</v>
      </c>
      <c r="B2547" s="4" t="s">
        <v>113</v>
      </c>
      <c r="C2547" s="9" t="s">
        <v>114</v>
      </c>
      <c r="D2547" s="4" t="s">
        <v>458</v>
      </c>
      <c r="E2547" s="4" t="s">
        <v>39</v>
      </c>
      <c r="F2547" s="34" t="s">
        <v>302</v>
      </c>
      <c r="G2547" s="35">
        <v>0</v>
      </c>
      <c r="H2547" s="3" t="s">
        <v>476</v>
      </c>
      <c r="I2547" s="36" t="s">
        <v>1</v>
      </c>
      <c r="J2547" s="36" t="s">
        <v>464</v>
      </c>
      <c r="K2547" s="36" t="str">
        <f t="shared" ca="1" si="39"/>
        <v>33ED2DDE-407A-A1B0-934C-8F638106E634</v>
      </c>
      <c r="L2547" s="37"/>
      <c r="M2547" s="37" t="s">
        <v>115</v>
      </c>
    </row>
    <row r="2548" spans="1:13" ht="15" customHeight="1" x14ac:dyDescent="0.3">
      <c r="A2548" s="3" t="s">
        <v>512</v>
      </c>
      <c r="B2548" s="4" t="s">
        <v>113</v>
      </c>
      <c r="C2548" s="9" t="s">
        <v>114</v>
      </c>
      <c r="D2548" s="4" t="s">
        <v>458</v>
      </c>
      <c r="E2548" s="4" t="s">
        <v>39</v>
      </c>
      <c r="F2548" s="34" t="s">
        <v>304</v>
      </c>
      <c r="G2548" s="35">
        <v>1.7125E-3</v>
      </c>
      <c r="H2548" s="3" t="s">
        <v>476</v>
      </c>
      <c r="I2548" s="36" t="s">
        <v>1</v>
      </c>
      <c r="J2548" s="36" t="s">
        <v>464</v>
      </c>
      <c r="K2548" s="36" t="str">
        <f t="shared" ca="1" si="39"/>
        <v>C71CE495-9632-7530-9B2B-2EF58ED20C7F</v>
      </c>
      <c r="L2548" s="37"/>
      <c r="M2548" s="37" t="s">
        <v>115</v>
      </c>
    </row>
    <row r="2549" spans="1:13" ht="15" customHeight="1" x14ac:dyDescent="0.3">
      <c r="A2549" s="3" t="s">
        <v>512</v>
      </c>
      <c r="B2549" s="4" t="s">
        <v>113</v>
      </c>
      <c r="C2549" s="9" t="s">
        <v>114</v>
      </c>
      <c r="D2549" s="4" t="s">
        <v>458</v>
      </c>
      <c r="E2549" s="4" t="s">
        <v>39</v>
      </c>
      <c r="F2549" s="34" t="s">
        <v>306</v>
      </c>
      <c r="G2549" s="35">
        <v>1.5748125E-3</v>
      </c>
      <c r="H2549" s="3" t="s">
        <v>476</v>
      </c>
      <c r="I2549" s="36" t="s">
        <v>1</v>
      </c>
      <c r="J2549" s="36" t="s">
        <v>464</v>
      </c>
      <c r="K2549" s="36" t="str">
        <f t="shared" ca="1" si="39"/>
        <v>0A8AC559-8987-8E74-69A7-54E588958D9C</v>
      </c>
      <c r="L2549" s="37"/>
      <c r="M2549" s="37" t="s">
        <v>115</v>
      </c>
    </row>
    <row r="2550" spans="1:13" ht="15" customHeight="1" x14ac:dyDescent="0.3">
      <c r="A2550" s="3" t="s">
        <v>512</v>
      </c>
      <c r="B2550" s="4" t="s">
        <v>113</v>
      </c>
      <c r="C2550" s="9" t="s">
        <v>114</v>
      </c>
      <c r="D2550" s="4" t="s">
        <v>458</v>
      </c>
      <c r="E2550" s="4" t="s">
        <v>39</v>
      </c>
      <c r="F2550" s="34" t="s">
        <v>308</v>
      </c>
      <c r="G2550" s="35">
        <v>1.7118149999999999E-2</v>
      </c>
      <c r="H2550" s="3" t="s">
        <v>476</v>
      </c>
      <c r="I2550" s="36" t="s">
        <v>1</v>
      </c>
      <c r="J2550" s="36" t="s">
        <v>464</v>
      </c>
      <c r="K2550" s="36" t="str">
        <f t="shared" ca="1" si="39"/>
        <v>B5194004-C1CA-2FE8-0E3A-4693B27075FF</v>
      </c>
      <c r="L2550" s="37"/>
      <c r="M2550" s="37" t="s">
        <v>115</v>
      </c>
    </row>
    <row r="2551" spans="1:13" ht="15" customHeight="1" x14ac:dyDescent="0.3">
      <c r="A2551" s="3" t="s">
        <v>512</v>
      </c>
      <c r="B2551" s="4" t="s">
        <v>113</v>
      </c>
      <c r="C2551" s="9" t="s">
        <v>114</v>
      </c>
      <c r="D2551" s="4" t="s">
        <v>458</v>
      </c>
      <c r="E2551" s="4" t="s">
        <v>39</v>
      </c>
      <c r="F2551" s="34" t="s">
        <v>310</v>
      </c>
      <c r="G2551" s="35">
        <v>0.12275200000000001</v>
      </c>
      <c r="H2551" s="3" t="s">
        <v>476</v>
      </c>
      <c r="I2551" s="36" t="s">
        <v>1</v>
      </c>
      <c r="J2551" s="36" t="s">
        <v>464</v>
      </c>
      <c r="K2551" s="36" t="str">
        <f t="shared" ca="1" si="39"/>
        <v>D83B7D3F-2215-66D8-16E0-B016A18101E0</v>
      </c>
      <c r="L2551" s="37"/>
      <c r="M2551" s="37" t="s">
        <v>115</v>
      </c>
    </row>
    <row r="2552" spans="1:13" ht="15" customHeight="1" x14ac:dyDescent="0.3">
      <c r="A2552" s="3" t="s">
        <v>512</v>
      </c>
      <c r="B2552" s="4" t="s">
        <v>113</v>
      </c>
      <c r="C2552" s="9" t="s">
        <v>114</v>
      </c>
      <c r="D2552" s="4" t="s">
        <v>458</v>
      </c>
      <c r="E2552" s="4" t="s">
        <v>39</v>
      </c>
      <c r="F2552" s="34" t="s">
        <v>312</v>
      </c>
      <c r="G2552" s="35">
        <v>0.53939200000000009</v>
      </c>
      <c r="H2552" s="3" t="s">
        <v>476</v>
      </c>
      <c r="I2552" s="36" t="s">
        <v>1</v>
      </c>
      <c r="J2552" s="36" t="s">
        <v>464</v>
      </c>
      <c r="K2552" s="36" t="str">
        <f t="shared" ca="1" si="39"/>
        <v>1779FD75-DB3D-0194-CAA9-76FE57D0B8A6</v>
      </c>
      <c r="L2552" s="37"/>
      <c r="M2552" s="37" t="s">
        <v>115</v>
      </c>
    </row>
    <row r="2553" spans="1:13" ht="15" customHeight="1" x14ac:dyDescent="0.3">
      <c r="A2553" s="3" t="s">
        <v>512</v>
      </c>
      <c r="B2553" s="4" t="s">
        <v>113</v>
      </c>
      <c r="C2553" s="9" t="s">
        <v>114</v>
      </c>
      <c r="D2553" s="4" t="s">
        <v>458</v>
      </c>
      <c r="E2553" s="4" t="s">
        <v>39</v>
      </c>
      <c r="F2553" s="34" t="s">
        <v>314</v>
      </c>
      <c r="G2553" s="35">
        <v>0.10108400000000001</v>
      </c>
      <c r="H2553" s="3" t="s">
        <v>476</v>
      </c>
      <c r="I2553" s="36" t="s">
        <v>1</v>
      </c>
      <c r="J2553" s="36" t="s">
        <v>464</v>
      </c>
      <c r="K2553" s="36" t="str">
        <f t="shared" ca="1" si="39"/>
        <v>0E7C5E4C-EA89-B4F7-6B8B-3DA18A0FAE75</v>
      </c>
      <c r="L2553" s="37"/>
      <c r="M2553" s="37" t="s">
        <v>115</v>
      </c>
    </row>
    <row r="2554" spans="1:13" ht="15" customHeight="1" x14ac:dyDescent="0.3">
      <c r="A2554" s="3" t="s">
        <v>512</v>
      </c>
      <c r="B2554" s="4" t="s">
        <v>113</v>
      </c>
      <c r="C2554" s="9" t="s">
        <v>114</v>
      </c>
      <c r="D2554" s="4" t="s">
        <v>458</v>
      </c>
      <c r="E2554" s="4" t="s">
        <v>39</v>
      </c>
      <c r="F2554" s="34" t="s">
        <v>316</v>
      </c>
      <c r="G2554" s="35">
        <v>0.71276800000000007</v>
      </c>
      <c r="H2554" s="3" t="s">
        <v>476</v>
      </c>
      <c r="I2554" s="36" t="s">
        <v>1</v>
      </c>
      <c r="J2554" s="36" t="s">
        <v>464</v>
      </c>
      <c r="K2554" s="36" t="str">
        <f t="shared" ca="1" si="39"/>
        <v>A732BED5-57E6-C38F-826E-81154ACBB095</v>
      </c>
      <c r="L2554" s="37"/>
      <c r="M2554" s="37" t="s">
        <v>115</v>
      </c>
    </row>
    <row r="2555" spans="1:13" ht="15" customHeight="1" x14ac:dyDescent="0.3">
      <c r="A2555" s="3" t="s">
        <v>512</v>
      </c>
      <c r="B2555" s="4" t="s">
        <v>113</v>
      </c>
      <c r="C2555" s="9" t="s">
        <v>114</v>
      </c>
      <c r="D2555" s="4" t="s">
        <v>458</v>
      </c>
      <c r="E2555" s="4" t="s">
        <v>39</v>
      </c>
      <c r="F2555" s="34" t="s">
        <v>318</v>
      </c>
      <c r="G2555" s="35">
        <v>0.34986600000000007</v>
      </c>
      <c r="H2555" s="3" t="s">
        <v>476</v>
      </c>
      <c r="I2555" s="36" t="s">
        <v>1</v>
      </c>
      <c r="J2555" s="36" t="s">
        <v>464</v>
      </c>
      <c r="K2555" s="36" t="str">
        <f t="shared" ca="1" si="39"/>
        <v>3E7EA4DD-C8EA-B303-FB4B-0C48EEB84AB7</v>
      </c>
      <c r="L2555" s="37"/>
      <c r="M2555" s="37" t="s">
        <v>115</v>
      </c>
    </row>
    <row r="2556" spans="1:13" ht="15" customHeight="1" x14ac:dyDescent="0.3">
      <c r="A2556" s="3" t="s">
        <v>512</v>
      </c>
      <c r="B2556" s="4" t="s">
        <v>113</v>
      </c>
      <c r="C2556" s="9" t="s">
        <v>114</v>
      </c>
      <c r="D2556" s="4" t="s">
        <v>458</v>
      </c>
      <c r="E2556" s="4" t="s">
        <v>39</v>
      </c>
      <c r="F2556" s="34" t="s">
        <v>320</v>
      </c>
      <c r="G2556" s="35">
        <v>0.123519</v>
      </c>
      <c r="H2556" s="3" t="s">
        <v>476</v>
      </c>
      <c r="I2556" s="36" t="s">
        <v>1</v>
      </c>
      <c r="J2556" s="36" t="s">
        <v>464</v>
      </c>
      <c r="K2556" s="36" t="str">
        <f t="shared" ca="1" si="39"/>
        <v>7FD93048-8CD2-577F-F67F-7CF2B34EB9DE</v>
      </c>
      <c r="L2556" s="37"/>
      <c r="M2556" s="37" t="s">
        <v>115</v>
      </c>
    </row>
    <row r="2557" spans="1:13" ht="15" customHeight="1" x14ac:dyDescent="0.3">
      <c r="A2557" s="3" t="s">
        <v>512</v>
      </c>
      <c r="B2557" s="4" t="s">
        <v>113</v>
      </c>
      <c r="C2557" s="9" t="s">
        <v>114</v>
      </c>
      <c r="D2557" s="4" t="s">
        <v>458</v>
      </c>
      <c r="E2557" s="4" t="s">
        <v>39</v>
      </c>
      <c r="F2557" s="34" t="s">
        <v>322</v>
      </c>
      <c r="G2557" s="35">
        <v>9.5829999999999999E-2</v>
      </c>
      <c r="H2557" s="3" t="s">
        <v>476</v>
      </c>
      <c r="I2557" s="36" t="s">
        <v>1</v>
      </c>
      <c r="J2557" s="36" t="s">
        <v>464</v>
      </c>
      <c r="K2557" s="36" t="str">
        <f t="shared" ca="1" si="39"/>
        <v>F7E14EC4-3C72-8B57-A882-322BE67A8090</v>
      </c>
      <c r="L2557" s="37"/>
      <c r="M2557" s="37" t="s">
        <v>115</v>
      </c>
    </row>
    <row r="2558" spans="1:13" ht="15" customHeight="1" x14ac:dyDescent="0.3">
      <c r="A2558" s="3" t="s">
        <v>512</v>
      </c>
      <c r="B2558" s="4" t="s">
        <v>113</v>
      </c>
      <c r="C2558" s="9" t="s">
        <v>114</v>
      </c>
      <c r="D2558" s="4" t="s">
        <v>458</v>
      </c>
      <c r="E2558" s="4" t="s">
        <v>39</v>
      </c>
      <c r="F2558" s="34" t="s">
        <v>324</v>
      </c>
      <c r="G2558" s="35">
        <v>0.20250000000000001</v>
      </c>
      <c r="H2558" s="3" t="s">
        <v>476</v>
      </c>
      <c r="I2558" s="36" t="s">
        <v>1</v>
      </c>
      <c r="J2558" s="36" t="s">
        <v>464</v>
      </c>
      <c r="K2558" s="36" t="str">
        <f t="shared" ca="1" si="39"/>
        <v>07BF16F3-34C0-66C1-8A0C-BBAB2AA42DFE</v>
      </c>
      <c r="L2558" s="37"/>
      <c r="M2558" s="37" t="s">
        <v>115</v>
      </c>
    </row>
    <row r="2559" spans="1:13" ht="15" customHeight="1" x14ac:dyDescent="0.3">
      <c r="A2559" s="3" t="s">
        <v>512</v>
      </c>
      <c r="B2559" s="4" t="s">
        <v>113</v>
      </c>
      <c r="C2559" s="9" t="s">
        <v>114</v>
      </c>
      <c r="D2559" s="4" t="s">
        <v>458</v>
      </c>
      <c r="E2559" s="4" t="s">
        <v>39</v>
      </c>
      <c r="F2559" s="34" t="s">
        <v>326</v>
      </c>
      <c r="G2559" s="35">
        <v>0.8303988000000001</v>
      </c>
      <c r="H2559" s="3" t="s">
        <v>476</v>
      </c>
      <c r="I2559" s="36" t="s">
        <v>1</v>
      </c>
      <c r="J2559" s="36" t="s">
        <v>464</v>
      </c>
      <c r="K2559" s="36" t="str">
        <f t="shared" ca="1" si="39"/>
        <v>1206F070-D2E5-B7A4-5AF2-D033CC4D6750</v>
      </c>
      <c r="L2559" s="37"/>
      <c r="M2559" s="37" t="s">
        <v>115</v>
      </c>
    </row>
    <row r="2560" spans="1:13" ht="15" customHeight="1" x14ac:dyDescent="0.3">
      <c r="A2560" s="3" t="s">
        <v>512</v>
      </c>
      <c r="B2560" s="4" t="s">
        <v>113</v>
      </c>
      <c r="C2560" s="9" t="s">
        <v>114</v>
      </c>
      <c r="D2560" s="4" t="s">
        <v>458</v>
      </c>
      <c r="E2560" s="4" t="s">
        <v>39</v>
      </c>
      <c r="F2560" s="34" t="s">
        <v>328</v>
      </c>
      <c r="G2560" s="35">
        <v>0</v>
      </c>
      <c r="H2560" s="3" t="s">
        <v>476</v>
      </c>
      <c r="I2560" s="36" t="s">
        <v>1</v>
      </c>
      <c r="J2560" s="36" t="s">
        <v>464</v>
      </c>
      <c r="K2560" s="36" t="str">
        <f t="shared" ca="1" si="39"/>
        <v>4D276A01-12B2-9841-6A1A-7B56069965A0</v>
      </c>
      <c r="L2560" s="37"/>
      <c r="M2560" s="37" t="s">
        <v>115</v>
      </c>
    </row>
    <row r="2561" spans="1:13" ht="15" customHeight="1" x14ac:dyDescent="0.3">
      <c r="A2561" s="3" t="s">
        <v>512</v>
      </c>
      <c r="B2561" s="4" t="s">
        <v>113</v>
      </c>
      <c r="C2561" s="9" t="s">
        <v>114</v>
      </c>
      <c r="D2561" s="4" t="s">
        <v>458</v>
      </c>
      <c r="E2561" s="4" t="s">
        <v>39</v>
      </c>
      <c r="F2561" s="34" t="s">
        <v>330</v>
      </c>
      <c r="G2561" s="35">
        <v>0.27865600000000001</v>
      </c>
      <c r="H2561" s="3" t="s">
        <v>476</v>
      </c>
      <c r="I2561" s="36" t="s">
        <v>1</v>
      </c>
      <c r="J2561" s="36" t="s">
        <v>464</v>
      </c>
      <c r="K2561" s="36" t="str">
        <f t="shared" ca="1" si="39"/>
        <v>EB607068-BEA1-7E76-1A41-A49676A0CB7D</v>
      </c>
      <c r="L2561" s="37"/>
      <c r="M2561" s="37" t="s">
        <v>115</v>
      </c>
    </row>
    <row r="2562" spans="1:13" ht="15" customHeight="1" x14ac:dyDescent="0.3">
      <c r="A2562" s="3" t="s">
        <v>512</v>
      </c>
      <c r="B2562" s="4" t="s">
        <v>113</v>
      </c>
      <c r="C2562" s="9" t="s">
        <v>114</v>
      </c>
      <c r="D2562" s="4" t="s">
        <v>458</v>
      </c>
      <c r="E2562" s="4" t="s">
        <v>39</v>
      </c>
      <c r="F2562" s="34" t="s">
        <v>332</v>
      </c>
      <c r="G2562" s="35">
        <v>5.6979999999999996E-2</v>
      </c>
      <c r="H2562" s="3" t="s">
        <v>476</v>
      </c>
      <c r="I2562" s="36" t="s">
        <v>1</v>
      </c>
      <c r="J2562" s="36" t="s">
        <v>464</v>
      </c>
      <c r="K2562" s="36" t="str">
        <f t="shared" ref="K2562:K2625" ca="1" si="40">_GuidQuasiHexGenerator</f>
        <v>FA61F752-FB3F-7440-87F7-397CA9481C84</v>
      </c>
      <c r="L2562" s="37"/>
      <c r="M2562" s="37" t="s">
        <v>115</v>
      </c>
    </row>
    <row r="2563" spans="1:13" ht="15" customHeight="1" x14ac:dyDescent="0.3">
      <c r="A2563" s="3" t="s">
        <v>512</v>
      </c>
      <c r="B2563" s="4" t="s">
        <v>113</v>
      </c>
      <c r="C2563" s="9" t="s">
        <v>114</v>
      </c>
      <c r="D2563" s="4" t="s">
        <v>458</v>
      </c>
      <c r="E2563" s="4" t="s">
        <v>39</v>
      </c>
      <c r="F2563" s="34" t="s">
        <v>334</v>
      </c>
      <c r="G2563" s="35">
        <v>0.36822400000000005</v>
      </c>
      <c r="H2563" s="3" t="s">
        <v>476</v>
      </c>
      <c r="I2563" s="36" t="s">
        <v>1</v>
      </c>
      <c r="J2563" s="36" t="s">
        <v>464</v>
      </c>
      <c r="K2563" s="36" t="str">
        <f t="shared" ca="1" si="40"/>
        <v>D5C5B4B9-FBFC-83A2-1AA0-046CFB00E9BC</v>
      </c>
      <c r="L2563" s="37"/>
      <c r="M2563" s="37" t="s">
        <v>115</v>
      </c>
    </row>
    <row r="2564" spans="1:13" ht="15" customHeight="1" x14ac:dyDescent="0.3">
      <c r="A2564" s="3" t="s">
        <v>512</v>
      </c>
      <c r="B2564" s="4" t="s">
        <v>113</v>
      </c>
      <c r="C2564" s="9" t="s">
        <v>114</v>
      </c>
      <c r="D2564" s="4" t="s">
        <v>458</v>
      </c>
      <c r="E2564" s="4" t="s">
        <v>39</v>
      </c>
      <c r="F2564" s="34" t="s">
        <v>336</v>
      </c>
      <c r="G2564" s="35">
        <v>0.24578400000000003</v>
      </c>
      <c r="H2564" s="3" t="s">
        <v>476</v>
      </c>
      <c r="I2564" s="36" t="s">
        <v>1</v>
      </c>
      <c r="J2564" s="36" t="s">
        <v>464</v>
      </c>
      <c r="K2564" s="36" t="str">
        <f t="shared" ca="1" si="40"/>
        <v>BB046124-0D94-14DF-7ADB-0B7291D09C22</v>
      </c>
      <c r="L2564" s="37"/>
      <c r="M2564" s="37" t="s">
        <v>115</v>
      </c>
    </row>
    <row r="2565" spans="1:13" ht="15" customHeight="1" x14ac:dyDescent="0.3">
      <c r="A2565" s="3" t="s">
        <v>512</v>
      </c>
      <c r="B2565" s="4" t="s">
        <v>113</v>
      </c>
      <c r="C2565" s="9" t="s">
        <v>114</v>
      </c>
      <c r="D2565" s="4" t="s">
        <v>458</v>
      </c>
      <c r="E2565" s="4" t="s">
        <v>39</v>
      </c>
      <c r="F2565" s="34" t="s">
        <v>338</v>
      </c>
      <c r="G2565" s="35">
        <v>0.12245310000000001</v>
      </c>
      <c r="H2565" s="3" t="s">
        <v>476</v>
      </c>
      <c r="I2565" s="36" t="s">
        <v>1</v>
      </c>
      <c r="J2565" s="36" t="s">
        <v>464</v>
      </c>
      <c r="K2565" s="36" t="str">
        <f t="shared" ca="1" si="40"/>
        <v>298F3A30-63B7-7A92-D312-C8630324E743</v>
      </c>
      <c r="L2565" s="37"/>
      <c r="M2565" s="37" t="s">
        <v>115</v>
      </c>
    </row>
    <row r="2566" spans="1:13" ht="15" customHeight="1" x14ac:dyDescent="0.3">
      <c r="A2566" s="3" t="s">
        <v>512</v>
      </c>
      <c r="B2566" s="4" t="s">
        <v>113</v>
      </c>
      <c r="C2566" s="9" t="s">
        <v>114</v>
      </c>
      <c r="D2566" s="4" t="s">
        <v>458</v>
      </c>
      <c r="E2566" s="4" t="s">
        <v>39</v>
      </c>
      <c r="F2566" s="34" t="s">
        <v>340</v>
      </c>
      <c r="G2566" s="35">
        <v>6.7339999999999997E-2</v>
      </c>
      <c r="H2566" s="3" t="s">
        <v>476</v>
      </c>
      <c r="I2566" s="36" t="s">
        <v>1</v>
      </c>
      <c r="J2566" s="36" t="s">
        <v>464</v>
      </c>
      <c r="K2566" s="36" t="str">
        <f t="shared" ca="1" si="40"/>
        <v>D847DBAE-879C-4EC4-A439-510AD042B4C6</v>
      </c>
      <c r="L2566" s="37"/>
      <c r="M2566" s="37" t="s">
        <v>115</v>
      </c>
    </row>
    <row r="2567" spans="1:13" ht="15" customHeight="1" x14ac:dyDescent="0.3">
      <c r="A2567" s="3" t="s">
        <v>512</v>
      </c>
      <c r="B2567" s="4" t="s">
        <v>113</v>
      </c>
      <c r="C2567" s="9" t="s">
        <v>114</v>
      </c>
      <c r="D2567" s="4" t="s">
        <v>458</v>
      </c>
      <c r="E2567" s="4" t="s">
        <v>39</v>
      </c>
      <c r="F2567" s="34" t="s">
        <v>342</v>
      </c>
      <c r="G2567" s="35">
        <v>0.14199999999999999</v>
      </c>
      <c r="H2567" s="3" t="s">
        <v>476</v>
      </c>
      <c r="I2567" s="36" t="s">
        <v>1</v>
      </c>
      <c r="J2567" s="36" t="s">
        <v>464</v>
      </c>
      <c r="K2567" s="36" t="str">
        <f t="shared" ca="1" si="40"/>
        <v>54BE3CB6-1BE2-CBE7-636D-3EC20051B752</v>
      </c>
      <c r="L2567" s="37"/>
      <c r="M2567" s="37" t="s">
        <v>115</v>
      </c>
    </row>
    <row r="2568" spans="1:13" ht="15" customHeight="1" x14ac:dyDescent="0.3">
      <c r="A2568" s="3" t="s">
        <v>512</v>
      </c>
      <c r="B2568" s="4" t="s">
        <v>113</v>
      </c>
      <c r="C2568" s="9" t="s">
        <v>114</v>
      </c>
      <c r="D2568" s="4" t="s">
        <v>458</v>
      </c>
      <c r="E2568" s="4" t="s">
        <v>39</v>
      </c>
      <c r="F2568" s="34" t="s">
        <v>344</v>
      </c>
      <c r="G2568" s="35">
        <v>0.42899340000000002</v>
      </c>
      <c r="H2568" s="3" t="s">
        <v>476</v>
      </c>
      <c r="I2568" s="36" t="s">
        <v>1</v>
      </c>
      <c r="J2568" s="36" t="s">
        <v>464</v>
      </c>
      <c r="K2568" s="36" t="str">
        <f t="shared" ca="1" si="40"/>
        <v>0601D774-9665-EA7D-63A3-5EF03CBBBF2E</v>
      </c>
      <c r="L2568" s="37"/>
      <c r="M2568" s="37" t="s">
        <v>115</v>
      </c>
    </row>
    <row r="2569" spans="1:13" ht="15" customHeight="1" x14ac:dyDescent="0.3">
      <c r="A2569" s="3" t="s">
        <v>512</v>
      </c>
      <c r="B2569" s="4" t="s">
        <v>113</v>
      </c>
      <c r="C2569" s="9" t="s">
        <v>114</v>
      </c>
      <c r="D2569" s="4" t="s">
        <v>458</v>
      </c>
      <c r="E2569" s="4" t="s">
        <v>39</v>
      </c>
      <c r="F2569" s="34" t="s">
        <v>346</v>
      </c>
      <c r="G2569" s="35">
        <v>0</v>
      </c>
      <c r="H2569" s="3" t="s">
        <v>476</v>
      </c>
      <c r="I2569" s="36" t="s">
        <v>1</v>
      </c>
      <c r="J2569" s="36" t="s">
        <v>464</v>
      </c>
      <c r="K2569" s="36" t="str">
        <f t="shared" ca="1" si="40"/>
        <v>BBB6CCAD-0F6B-E72F-3000-CFE1C8E2F9D3</v>
      </c>
      <c r="L2569" s="37"/>
      <c r="M2569" s="37" t="s">
        <v>115</v>
      </c>
    </row>
    <row r="2570" spans="1:13" ht="15" customHeight="1" x14ac:dyDescent="0.3">
      <c r="A2570" s="3" t="s">
        <v>512</v>
      </c>
      <c r="B2570" s="4" t="s">
        <v>113</v>
      </c>
      <c r="C2570" s="9" t="s">
        <v>114</v>
      </c>
      <c r="D2570" s="4" t="s">
        <v>458</v>
      </c>
      <c r="E2570" s="4" t="s">
        <v>39</v>
      </c>
      <c r="F2570" s="34" t="s">
        <v>348</v>
      </c>
      <c r="G2570" s="35">
        <v>1.0076400000000001</v>
      </c>
      <c r="H2570" s="3" t="s">
        <v>476</v>
      </c>
      <c r="I2570" s="36" t="s">
        <v>1</v>
      </c>
      <c r="J2570" s="36" t="s">
        <v>464</v>
      </c>
      <c r="K2570" s="36" t="str">
        <f t="shared" ca="1" si="40"/>
        <v>915E7CC4-F2E5-A3F1-235C-FB835A1E13FB</v>
      </c>
      <c r="L2570" s="37"/>
      <c r="M2570" s="37" t="s">
        <v>115</v>
      </c>
    </row>
    <row r="2571" spans="1:13" ht="15" customHeight="1" x14ac:dyDescent="0.3">
      <c r="A2571" s="3" t="s">
        <v>512</v>
      </c>
      <c r="B2571" s="4" t="s">
        <v>113</v>
      </c>
      <c r="C2571" s="9" t="s">
        <v>114</v>
      </c>
      <c r="D2571" s="4" t="s">
        <v>458</v>
      </c>
      <c r="E2571" s="4" t="s">
        <v>39</v>
      </c>
      <c r="F2571" s="34" t="s">
        <v>350</v>
      </c>
      <c r="G2571" s="35">
        <v>0.112224</v>
      </c>
      <c r="H2571" s="3" t="s">
        <v>476</v>
      </c>
      <c r="I2571" s="36" t="s">
        <v>1</v>
      </c>
      <c r="J2571" s="36" t="s">
        <v>464</v>
      </c>
      <c r="K2571" s="36" t="str">
        <f t="shared" ca="1" si="40"/>
        <v>5EA6D983-5904-3895-65F4-2D23CCD42C78</v>
      </c>
      <c r="L2571" s="37"/>
      <c r="M2571" s="37" t="s">
        <v>115</v>
      </c>
    </row>
    <row r="2572" spans="1:13" ht="15" customHeight="1" x14ac:dyDescent="0.3">
      <c r="A2572" s="3" t="s">
        <v>512</v>
      </c>
      <c r="B2572" s="4" t="s">
        <v>113</v>
      </c>
      <c r="C2572" s="9" t="s">
        <v>114</v>
      </c>
      <c r="D2572" s="4" t="s">
        <v>458</v>
      </c>
      <c r="E2572" s="4" t="s">
        <v>39</v>
      </c>
      <c r="F2572" s="34" t="s">
        <v>352</v>
      </c>
      <c r="G2572" s="35">
        <v>7.0669999999999997E-2</v>
      </c>
      <c r="H2572" s="3" t="s">
        <v>476</v>
      </c>
      <c r="I2572" s="36" t="s">
        <v>1</v>
      </c>
      <c r="J2572" s="36" t="s">
        <v>464</v>
      </c>
      <c r="K2572" s="36" t="str">
        <f t="shared" ca="1" si="40"/>
        <v>E9D2351B-2CED-130F-5928-CF8A50EFD690</v>
      </c>
      <c r="L2572" s="37"/>
      <c r="M2572" s="37" t="s">
        <v>115</v>
      </c>
    </row>
    <row r="2573" spans="1:13" ht="15" customHeight="1" x14ac:dyDescent="0.3">
      <c r="A2573" s="3" t="s">
        <v>512</v>
      </c>
      <c r="B2573" s="4" t="s">
        <v>113</v>
      </c>
      <c r="C2573" s="9" t="s">
        <v>114</v>
      </c>
      <c r="D2573" s="4" t="s">
        <v>458</v>
      </c>
      <c r="E2573" s="4" t="s">
        <v>39</v>
      </c>
      <c r="F2573" s="34" t="s">
        <v>354</v>
      </c>
      <c r="G2573" s="35">
        <v>0.39545600000000003</v>
      </c>
      <c r="H2573" s="3" t="s">
        <v>476</v>
      </c>
      <c r="I2573" s="36" t="s">
        <v>1</v>
      </c>
      <c r="J2573" s="36" t="s">
        <v>464</v>
      </c>
      <c r="K2573" s="36" t="str">
        <f t="shared" ca="1" si="40"/>
        <v>FA0A1098-747D-D327-61A6-B79123FBCC56</v>
      </c>
      <c r="L2573" s="37"/>
      <c r="M2573" s="37" t="s">
        <v>115</v>
      </c>
    </row>
    <row r="2574" spans="1:13" ht="15" customHeight="1" x14ac:dyDescent="0.3">
      <c r="A2574" s="3" t="s">
        <v>512</v>
      </c>
      <c r="B2574" s="4" t="s">
        <v>113</v>
      </c>
      <c r="C2574" s="9" t="s">
        <v>114</v>
      </c>
      <c r="D2574" s="4" t="s">
        <v>458</v>
      </c>
      <c r="E2574" s="4" t="s">
        <v>39</v>
      </c>
      <c r="F2574" s="34" t="s">
        <v>356</v>
      </c>
      <c r="G2574" s="35">
        <v>0.3135</v>
      </c>
      <c r="H2574" s="3" t="s">
        <v>476</v>
      </c>
      <c r="I2574" s="36" t="s">
        <v>1</v>
      </c>
      <c r="J2574" s="36" t="s">
        <v>464</v>
      </c>
      <c r="K2574" s="36" t="str">
        <f t="shared" ca="1" si="40"/>
        <v>BC1B3B84-6F61-3C8A-79EA-7B20C9AC4C33</v>
      </c>
      <c r="L2574" s="37"/>
      <c r="M2574" s="37" t="s">
        <v>115</v>
      </c>
    </row>
    <row r="2575" spans="1:13" ht="15" customHeight="1" x14ac:dyDescent="0.3">
      <c r="A2575" s="3" t="s">
        <v>512</v>
      </c>
      <c r="B2575" s="4" t="s">
        <v>113</v>
      </c>
      <c r="C2575" s="9" t="s">
        <v>114</v>
      </c>
      <c r="D2575" s="4" t="s">
        <v>458</v>
      </c>
      <c r="E2575" s="4" t="s">
        <v>39</v>
      </c>
      <c r="F2575" s="34" t="s">
        <v>358</v>
      </c>
      <c r="G2575" s="35">
        <v>0.15612299999999998</v>
      </c>
      <c r="H2575" s="3" t="s">
        <v>476</v>
      </c>
      <c r="I2575" s="36" t="s">
        <v>1</v>
      </c>
      <c r="J2575" s="36" t="s">
        <v>464</v>
      </c>
      <c r="K2575" s="36" t="str">
        <f t="shared" ca="1" si="40"/>
        <v>93AEFF8C-4860-4210-8C45-2E06615DFEFD</v>
      </c>
      <c r="L2575" s="37"/>
      <c r="M2575" s="37" t="s">
        <v>115</v>
      </c>
    </row>
    <row r="2576" spans="1:13" ht="15" customHeight="1" x14ac:dyDescent="0.3">
      <c r="A2576" s="3" t="s">
        <v>512</v>
      </c>
      <c r="B2576" s="4" t="s">
        <v>113</v>
      </c>
      <c r="C2576" s="9" t="s">
        <v>114</v>
      </c>
      <c r="D2576" s="4" t="s">
        <v>458</v>
      </c>
      <c r="E2576" s="4" t="s">
        <v>39</v>
      </c>
      <c r="F2576" s="34" t="s">
        <v>360</v>
      </c>
      <c r="G2576" s="35">
        <v>8.6210000000000009E-2</v>
      </c>
      <c r="H2576" s="3" t="s">
        <v>476</v>
      </c>
      <c r="I2576" s="36" t="s">
        <v>1</v>
      </c>
      <c r="J2576" s="36" t="s">
        <v>464</v>
      </c>
      <c r="K2576" s="36" t="str">
        <f t="shared" ca="1" si="40"/>
        <v>54C6B2A7-117B-D8F4-0443-67EE953763F6</v>
      </c>
      <c r="L2576" s="37"/>
      <c r="M2576" s="37" t="s">
        <v>115</v>
      </c>
    </row>
    <row r="2577" spans="1:13" ht="15" customHeight="1" x14ac:dyDescent="0.3">
      <c r="A2577" s="3" t="s">
        <v>512</v>
      </c>
      <c r="B2577" s="4" t="s">
        <v>113</v>
      </c>
      <c r="C2577" s="9" t="s">
        <v>114</v>
      </c>
      <c r="D2577" s="4" t="s">
        <v>458</v>
      </c>
      <c r="E2577" s="4" t="s">
        <v>39</v>
      </c>
      <c r="F2577" s="34" t="s">
        <v>362</v>
      </c>
      <c r="G2577" s="35">
        <v>0.22750000000000001</v>
      </c>
      <c r="H2577" s="3" t="s">
        <v>476</v>
      </c>
      <c r="I2577" s="36" t="s">
        <v>1</v>
      </c>
      <c r="J2577" s="36" t="s">
        <v>464</v>
      </c>
      <c r="K2577" s="36" t="str">
        <f t="shared" ca="1" si="40"/>
        <v>A105AB7D-3435-75B6-A2BB-9FCB483EB26C</v>
      </c>
      <c r="L2577" s="37"/>
      <c r="M2577" s="37" t="s">
        <v>115</v>
      </c>
    </row>
    <row r="2578" spans="1:13" ht="15" customHeight="1" x14ac:dyDescent="0.3">
      <c r="A2578" s="3" t="s">
        <v>512</v>
      </c>
      <c r="B2578" s="4" t="s">
        <v>113</v>
      </c>
      <c r="C2578" s="9" t="s">
        <v>114</v>
      </c>
      <c r="D2578" s="4" t="s">
        <v>458</v>
      </c>
      <c r="E2578" s="4" t="s">
        <v>39</v>
      </c>
      <c r="F2578" s="34" t="s">
        <v>364</v>
      </c>
      <c r="G2578" s="35">
        <v>0.46071959999999995</v>
      </c>
      <c r="H2578" s="3" t="s">
        <v>476</v>
      </c>
      <c r="I2578" s="36" t="s">
        <v>1</v>
      </c>
      <c r="J2578" s="36" t="s">
        <v>464</v>
      </c>
      <c r="K2578" s="36" t="str">
        <f t="shared" ca="1" si="40"/>
        <v>24AEBE16-BF8F-97B5-3492-55D80449B015</v>
      </c>
      <c r="L2578" s="37"/>
      <c r="M2578" s="37" t="s">
        <v>115</v>
      </c>
    </row>
    <row r="2579" spans="1:13" ht="15" customHeight="1" x14ac:dyDescent="0.3">
      <c r="A2579" s="3" t="s">
        <v>512</v>
      </c>
      <c r="B2579" s="4" t="s">
        <v>113</v>
      </c>
      <c r="C2579" s="9" t="s">
        <v>114</v>
      </c>
      <c r="D2579" s="4" t="s">
        <v>458</v>
      </c>
      <c r="E2579" s="4" t="s">
        <v>39</v>
      </c>
      <c r="F2579" s="34" t="s">
        <v>366</v>
      </c>
      <c r="G2579" s="35">
        <v>0</v>
      </c>
      <c r="H2579" s="3" t="s">
        <v>476</v>
      </c>
      <c r="I2579" s="36" t="s">
        <v>1</v>
      </c>
      <c r="J2579" s="36" t="s">
        <v>464</v>
      </c>
      <c r="K2579" s="36" t="str">
        <f t="shared" ca="1" si="40"/>
        <v>C67202F7-F6A2-D010-D79C-0D627D5BCD3B</v>
      </c>
      <c r="L2579" s="37"/>
      <c r="M2579" s="37" t="s">
        <v>115</v>
      </c>
    </row>
    <row r="2580" spans="1:13" ht="15" customHeight="1" x14ac:dyDescent="0.3">
      <c r="A2580" s="3" t="s">
        <v>512</v>
      </c>
      <c r="B2580" s="4" t="s">
        <v>113</v>
      </c>
      <c r="C2580" s="9" t="s">
        <v>114</v>
      </c>
      <c r="D2580" s="4" t="s">
        <v>458</v>
      </c>
      <c r="E2580" s="4" t="s">
        <v>39</v>
      </c>
      <c r="F2580" s="34" t="s">
        <v>368</v>
      </c>
      <c r="G2580" s="35">
        <v>2.2940000000000002E-2</v>
      </c>
      <c r="H2580" s="3" t="s">
        <v>476</v>
      </c>
      <c r="I2580" s="36" t="s">
        <v>1</v>
      </c>
      <c r="J2580" s="36" t="s">
        <v>464</v>
      </c>
      <c r="K2580" s="36" t="str">
        <f t="shared" ca="1" si="40"/>
        <v>423A94D9-A3C1-66C8-3653-7AA542C06DA5</v>
      </c>
      <c r="L2580" s="37"/>
      <c r="M2580" s="37" t="s">
        <v>115</v>
      </c>
    </row>
    <row r="2581" spans="1:13" ht="15" customHeight="1" x14ac:dyDescent="0.3">
      <c r="A2581" s="3" t="s">
        <v>512</v>
      </c>
      <c r="B2581" s="4" t="s">
        <v>113</v>
      </c>
      <c r="C2581" s="9" t="s">
        <v>114</v>
      </c>
      <c r="D2581" s="4" t="s">
        <v>458</v>
      </c>
      <c r="E2581" s="4" t="s">
        <v>39</v>
      </c>
      <c r="F2581" s="34" t="s">
        <v>370</v>
      </c>
      <c r="G2581" s="35">
        <v>0.25409999999999999</v>
      </c>
      <c r="H2581" s="3" t="s">
        <v>476</v>
      </c>
      <c r="I2581" s="36" t="s">
        <v>1</v>
      </c>
      <c r="J2581" s="36" t="s">
        <v>464</v>
      </c>
      <c r="K2581" s="36" t="str">
        <f t="shared" ca="1" si="40"/>
        <v>1C3CE597-EC91-920F-6479-808B8A9B0597</v>
      </c>
      <c r="L2581" s="37"/>
      <c r="M2581" s="37" t="s">
        <v>115</v>
      </c>
    </row>
    <row r="2582" spans="1:13" ht="15" customHeight="1" x14ac:dyDescent="0.3">
      <c r="A2582" s="3" t="s">
        <v>512</v>
      </c>
      <c r="B2582" s="4" t="s">
        <v>113</v>
      </c>
      <c r="C2582" s="9" t="s">
        <v>114</v>
      </c>
      <c r="D2582" s="4" t="s">
        <v>458</v>
      </c>
      <c r="E2582" s="4" t="s">
        <v>39</v>
      </c>
      <c r="F2582" s="34" t="s">
        <v>372</v>
      </c>
      <c r="G2582" s="35">
        <v>0.38556000000000001</v>
      </c>
      <c r="H2582" s="3" t="s">
        <v>476</v>
      </c>
      <c r="I2582" s="36" t="s">
        <v>1</v>
      </c>
      <c r="J2582" s="36" t="s">
        <v>464</v>
      </c>
      <c r="K2582" s="36" t="str">
        <f t="shared" ca="1" si="40"/>
        <v>B8003093-4546-F7E5-128B-2CA6FE9E79DA</v>
      </c>
      <c r="L2582" s="37"/>
      <c r="M2582" s="37" t="s">
        <v>115</v>
      </c>
    </row>
    <row r="2583" spans="1:13" ht="15" customHeight="1" x14ac:dyDescent="0.3">
      <c r="A2583" s="3" t="s">
        <v>512</v>
      </c>
      <c r="B2583" s="4" t="s">
        <v>113</v>
      </c>
      <c r="C2583" s="9" t="s">
        <v>114</v>
      </c>
      <c r="D2583" s="4" t="s">
        <v>458</v>
      </c>
      <c r="E2583" s="4" t="s">
        <v>39</v>
      </c>
      <c r="F2583" s="34" t="s">
        <v>250</v>
      </c>
      <c r="G2583" s="35">
        <v>2.0151935999999999</v>
      </c>
      <c r="H2583" s="3" t="s">
        <v>476</v>
      </c>
      <c r="I2583" s="36" t="s">
        <v>1</v>
      </c>
      <c r="J2583" s="36" t="s">
        <v>464</v>
      </c>
      <c r="K2583" s="36" t="str">
        <f t="shared" ca="1" si="40"/>
        <v>E8DB8887-CEAE-0386-F832-E09C74E8D78A</v>
      </c>
      <c r="L2583" s="37"/>
      <c r="M2583" s="37" t="s">
        <v>115</v>
      </c>
    </row>
    <row r="2584" spans="1:13" ht="15" customHeight="1" x14ac:dyDescent="0.3">
      <c r="A2584" s="3" t="s">
        <v>512</v>
      </c>
      <c r="B2584" s="4" t="s">
        <v>113</v>
      </c>
      <c r="C2584" s="9" t="s">
        <v>114</v>
      </c>
      <c r="D2584" s="4" t="s">
        <v>458</v>
      </c>
      <c r="E2584" s="4" t="s">
        <v>39</v>
      </c>
      <c r="F2584" s="34" t="s">
        <v>375</v>
      </c>
      <c r="G2584" s="35">
        <v>0.44185176000000004</v>
      </c>
      <c r="H2584" s="3" t="s">
        <v>476</v>
      </c>
      <c r="I2584" s="36" t="s">
        <v>1</v>
      </c>
      <c r="J2584" s="36" t="s">
        <v>464</v>
      </c>
      <c r="K2584" s="36" t="str">
        <f t="shared" ca="1" si="40"/>
        <v>2B8CE019-72D3-6D76-2C3C-2A4D691BADB2</v>
      </c>
      <c r="L2584" s="37"/>
      <c r="M2584" s="37" t="s">
        <v>115</v>
      </c>
    </row>
    <row r="2585" spans="1:13" ht="15" customHeight="1" x14ac:dyDescent="0.3">
      <c r="A2585" s="3" t="s">
        <v>513</v>
      </c>
      <c r="B2585" s="4" t="s">
        <v>113</v>
      </c>
      <c r="C2585" s="9" t="s">
        <v>114</v>
      </c>
      <c r="D2585" s="4" t="s">
        <v>458</v>
      </c>
      <c r="E2585" s="4" t="s">
        <v>39</v>
      </c>
      <c r="F2585" s="34" t="s">
        <v>251</v>
      </c>
      <c r="G2585" s="35">
        <v>0</v>
      </c>
      <c r="H2585" s="3" t="s">
        <v>466</v>
      </c>
      <c r="I2585" s="36" t="s">
        <v>1</v>
      </c>
      <c r="J2585" s="36" t="s">
        <v>467</v>
      </c>
      <c r="K2585" s="36" t="str">
        <f t="shared" ca="1" si="40"/>
        <v>D374635D-D12B-8CCF-8F8C-CD83D862F396</v>
      </c>
      <c r="L2585" s="37"/>
      <c r="M2585" s="37" t="s">
        <v>115</v>
      </c>
    </row>
    <row r="2586" spans="1:13" ht="15" customHeight="1" x14ac:dyDescent="0.3">
      <c r="A2586" s="3" t="s">
        <v>513</v>
      </c>
      <c r="B2586" s="4" t="s">
        <v>113</v>
      </c>
      <c r="C2586" s="9" t="s">
        <v>114</v>
      </c>
      <c r="D2586" s="4" t="s">
        <v>458</v>
      </c>
      <c r="E2586" s="4" t="s">
        <v>39</v>
      </c>
      <c r="F2586" s="34" t="s">
        <v>254</v>
      </c>
      <c r="G2586" s="35">
        <v>0</v>
      </c>
      <c r="H2586" s="3" t="s">
        <v>466</v>
      </c>
      <c r="I2586" s="36" t="s">
        <v>1</v>
      </c>
      <c r="J2586" s="36" t="s">
        <v>467</v>
      </c>
      <c r="K2586" s="36" t="str">
        <f t="shared" ca="1" si="40"/>
        <v>55E581F4-67F2-B904-028D-C9E66F76423B</v>
      </c>
      <c r="L2586" s="37"/>
      <c r="M2586" s="37" t="s">
        <v>115</v>
      </c>
    </row>
    <row r="2587" spans="1:13" ht="15" customHeight="1" x14ac:dyDescent="0.3">
      <c r="A2587" s="3" t="s">
        <v>513</v>
      </c>
      <c r="B2587" s="4" t="s">
        <v>113</v>
      </c>
      <c r="C2587" s="9" t="s">
        <v>114</v>
      </c>
      <c r="D2587" s="4" t="s">
        <v>458</v>
      </c>
      <c r="E2587" s="4" t="s">
        <v>39</v>
      </c>
      <c r="F2587" s="34" t="s">
        <v>256</v>
      </c>
      <c r="G2587" s="35">
        <v>0</v>
      </c>
      <c r="H2587" s="3" t="s">
        <v>466</v>
      </c>
      <c r="I2587" s="36" t="s">
        <v>1</v>
      </c>
      <c r="J2587" s="36" t="s">
        <v>467</v>
      </c>
      <c r="K2587" s="36" t="str">
        <f t="shared" ca="1" si="40"/>
        <v>380AB9A0-8F15-BC3A-DC70-BFBD42F1F68A</v>
      </c>
      <c r="L2587" s="37"/>
      <c r="M2587" s="37" t="s">
        <v>115</v>
      </c>
    </row>
    <row r="2588" spans="1:13" ht="15" customHeight="1" x14ac:dyDescent="0.3">
      <c r="A2588" s="3" t="s">
        <v>513</v>
      </c>
      <c r="B2588" s="4" t="s">
        <v>113</v>
      </c>
      <c r="C2588" s="9" t="s">
        <v>114</v>
      </c>
      <c r="D2588" s="4" t="s">
        <v>458</v>
      </c>
      <c r="E2588" s="4" t="s">
        <v>39</v>
      </c>
      <c r="F2588" s="34" t="s">
        <v>258</v>
      </c>
      <c r="G2588" s="35">
        <v>0</v>
      </c>
      <c r="H2588" s="3" t="s">
        <v>466</v>
      </c>
      <c r="I2588" s="36" t="s">
        <v>1</v>
      </c>
      <c r="J2588" s="36" t="s">
        <v>467</v>
      </c>
      <c r="K2588" s="36" t="str">
        <f t="shared" ca="1" si="40"/>
        <v>D7D09784-DC8D-E8DC-CF14-C25CC9FC304D</v>
      </c>
      <c r="L2588" s="37"/>
      <c r="M2588" s="37" t="s">
        <v>115</v>
      </c>
    </row>
    <row r="2589" spans="1:13" ht="15" customHeight="1" x14ac:dyDescent="0.3">
      <c r="A2589" s="3" t="s">
        <v>513</v>
      </c>
      <c r="B2589" s="4" t="s">
        <v>113</v>
      </c>
      <c r="C2589" s="9" t="s">
        <v>114</v>
      </c>
      <c r="D2589" s="4" t="s">
        <v>458</v>
      </c>
      <c r="E2589" s="4" t="s">
        <v>39</v>
      </c>
      <c r="F2589" s="34" t="s">
        <v>260</v>
      </c>
      <c r="G2589" s="35">
        <v>0</v>
      </c>
      <c r="H2589" s="3" t="s">
        <v>466</v>
      </c>
      <c r="I2589" s="36" t="s">
        <v>1</v>
      </c>
      <c r="J2589" s="36" t="s">
        <v>467</v>
      </c>
      <c r="K2589" s="36" t="str">
        <f t="shared" ca="1" si="40"/>
        <v>6CCB7358-4C7E-EF80-5389-3AEDF212C973</v>
      </c>
      <c r="L2589" s="37"/>
      <c r="M2589" s="37" t="s">
        <v>115</v>
      </c>
    </row>
    <row r="2590" spans="1:13" ht="15" customHeight="1" x14ac:dyDescent="0.3">
      <c r="A2590" s="3" t="s">
        <v>513</v>
      </c>
      <c r="B2590" s="4" t="s">
        <v>113</v>
      </c>
      <c r="C2590" s="9" t="s">
        <v>114</v>
      </c>
      <c r="D2590" s="4" t="s">
        <v>458</v>
      </c>
      <c r="E2590" s="4" t="s">
        <v>39</v>
      </c>
      <c r="F2590" s="34" t="s">
        <v>262</v>
      </c>
      <c r="G2590" s="35">
        <v>0</v>
      </c>
      <c r="H2590" s="3" t="s">
        <v>466</v>
      </c>
      <c r="I2590" s="36" t="s">
        <v>1</v>
      </c>
      <c r="J2590" s="36" t="s">
        <v>467</v>
      </c>
      <c r="K2590" s="36" t="str">
        <f t="shared" ca="1" si="40"/>
        <v>19D89916-A210-5EB9-72BA-570FD9130178</v>
      </c>
      <c r="L2590" s="37"/>
      <c r="M2590" s="37" t="s">
        <v>115</v>
      </c>
    </row>
    <row r="2591" spans="1:13" ht="15" customHeight="1" x14ac:dyDescent="0.3">
      <c r="A2591" s="3" t="s">
        <v>513</v>
      </c>
      <c r="B2591" s="4" t="s">
        <v>113</v>
      </c>
      <c r="C2591" s="9" t="s">
        <v>114</v>
      </c>
      <c r="D2591" s="4" t="s">
        <v>458</v>
      </c>
      <c r="E2591" s="4" t="s">
        <v>39</v>
      </c>
      <c r="F2591" s="34" t="s">
        <v>264</v>
      </c>
      <c r="G2591" s="35">
        <v>0</v>
      </c>
      <c r="H2591" s="3" t="s">
        <v>466</v>
      </c>
      <c r="I2591" s="36" t="s">
        <v>1</v>
      </c>
      <c r="J2591" s="36" t="s">
        <v>467</v>
      </c>
      <c r="K2591" s="36" t="str">
        <f t="shared" ca="1" si="40"/>
        <v>3D8895EB-F5B1-39FE-3E49-583690BCDDA6</v>
      </c>
      <c r="L2591" s="37"/>
      <c r="M2591" s="37" t="s">
        <v>115</v>
      </c>
    </row>
    <row r="2592" spans="1:13" ht="15" customHeight="1" x14ac:dyDescent="0.3">
      <c r="A2592" s="3" t="s">
        <v>513</v>
      </c>
      <c r="B2592" s="4" t="s">
        <v>113</v>
      </c>
      <c r="C2592" s="9" t="s">
        <v>114</v>
      </c>
      <c r="D2592" s="4" t="s">
        <v>458</v>
      </c>
      <c r="E2592" s="4" t="s">
        <v>39</v>
      </c>
      <c r="F2592" s="34" t="s">
        <v>266</v>
      </c>
      <c r="G2592" s="35">
        <v>0</v>
      </c>
      <c r="H2592" s="3" t="s">
        <v>466</v>
      </c>
      <c r="I2592" s="36" t="s">
        <v>1</v>
      </c>
      <c r="J2592" s="36" t="s">
        <v>467</v>
      </c>
      <c r="K2592" s="36" t="str">
        <f t="shared" ca="1" si="40"/>
        <v>C3DE3C50-8A35-8925-4C1F-C93210B33F9A</v>
      </c>
      <c r="L2592" s="37"/>
      <c r="M2592" s="37" t="s">
        <v>115</v>
      </c>
    </row>
    <row r="2593" spans="1:13" ht="15" customHeight="1" x14ac:dyDescent="0.3">
      <c r="A2593" s="3" t="s">
        <v>513</v>
      </c>
      <c r="B2593" s="4" t="s">
        <v>113</v>
      </c>
      <c r="C2593" s="9" t="s">
        <v>114</v>
      </c>
      <c r="D2593" s="4" t="s">
        <v>458</v>
      </c>
      <c r="E2593" s="4" t="s">
        <v>39</v>
      </c>
      <c r="F2593" s="34" t="s">
        <v>268</v>
      </c>
      <c r="G2593" s="35">
        <v>0</v>
      </c>
      <c r="H2593" s="3" t="s">
        <v>466</v>
      </c>
      <c r="I2593" s="36" t="s">
        <v>1</v>
      </c>
      <c r="J2593" s="36" t="s">
        <v>467</v>
      </c>
      <c r="K2593" s="36" t="str">
        <f t="shared" ca="1" si="40"/>
        <v>A68D9BD6-5C87-3E74-1813-CDDA2DBE37D9</v>
      </c>
      <c r="L2593" s="37"/>
      <c r="M2593" s="37" t="s">
        <v>115</v>
      </c>
    </row>
    <row r="2594" spans="1:13" ht="15" customHeight="1" x14ac:dyDescent="0.3">
      <c r="A2594" s="3" t="s">
        <v>513</v>
      </c>
      <c r="B2594" s="4" t="s">
        <v>113</v>
      </c>
      <c r="C2594" s="9" t="s">
        <v>114</v>
      </c>
      <c r="D2594" s="4" t="s">
        <v>458</v>
      </c>
      <c r="E2594" s="4" t="s">
        <v>39</v>
      </c>
      <c r="F2594" s="34" t="s">
        <v>270</v>
      </c>
      <c r="G2594" s="35">
        <v>0</v>
      </c>
      <c r="H2594" s="3" t="s">
        <v>466</v>
      </c>
      <c r="I2594" s="36" t="s">
        <v>1</v>
      </c>
      <c r="J2594" s="36" t="s">
        <v>467</v>
      </c>
      <c r="K2594" s="36" t="str">
        <f t="shared" ca="1" si="40"/>
        <v>A500BBFA-4A1B-06EE-B0B9-AC14B2F91F9D</v>
      </c>
      <c r="L2594" s="37"/>
      <c r="M2594" s="37" t="s">
        <v>115</v>
      </c>
    </row>
    <row r="2595" spans="1:13" ht="15" customHeight="1" x14ac:dyDescent="0.3">
      <c r="A2595" s="3" t="s">
        <v>513</v>
      </c>
      <c r="B2595" s="4" t="s">
        <v>113</v>
      </c>
      <c r="C2595" s="9" t="s">
        <v>114</v>
      </c>
      <c r="D2595" s="4" t="s">
        <v>458</v>
      </c>
      <c r="E2595" s="4" t="s">
        <v>39</v>
      </c>
      <c r="F2595" s="34" t="s">
        <v>272</v>
      </c>
      <c r="G2595" s="35">
        <v>0</v>
      </c>
      <c r="H2595" s="3" t="s">
        <v>466</v>
      </c>
      <c r="I2595" s="36" t="s">
        <v>1</v>
      </c>
      <c r="J2595" s="36" t="s">
        <v>467</v>
      </c>
      <c r="K2595" s="36" t="str">
        <f t="shared" ca="1" si="40"/>
        <v>AB5E33D7-65A6-783A-0B5F-087471466EC6</v>
      </c>
      <c r="L2595" s="37"/>
      <c r="M2595" s="37" t="s">
        <v>115</v>
      </c>
    </row>
    <row r="2596" spans="1:13" ht="15" customHeight="1" x14ac:dyDescent="0.3">
      <c r="A2596" s="3" t="s">
        <v>513</v>
      </c>
      <c r="B2596" s="4" t="s">
        <v>113</v>
      </c>
      <c r="C2596" s="9" t="s">
        <v>114</v>
      </c>
      <c r="D2596" s="4" t="s">
        <v>458</v>
      </c>
      <c r="E2596" s="4" t="s">
        <v>39</v>
      </c>
      <c r="F2596" s="34" t="s">
        <v>274</v>
      </c>
      <c r="G2596" s="35">
        <v>0</v>
      </c>
      <c r="H2596" s="3" t="s">
        <v>466</v>
      </c>
      <c r="I2596" s="36" t="s">
        <v>1</v>
      </c>
      <c r="J2596" s="36" t="s">
        <v>467</v>
      </c>
      <c r="K2596" s="36" t="str">
        <f t="shared" ca="1" si="40"/>
        <v>520CABC9-2482-7B38-FD1E-F72FCD3D6945</v>
      </c>
      <c r="L2596" s="37"/>
      <c r="M2596" s="37" t="s">
        <v>115</v>
      </c>
    </row>
    <row r="2597" spans="1:13" ht="15" customHeight="1" x14ac:dyDescent="0.3">
      <c r="A2597" s="3" t="s">
        <v>513</v>
      </c>
      <c r="B2597" s="4" t="s">
        <v>113</v>
      </c>
      <c r="C2597" s="9" t="s">
        <v>114</v>
      </c>
      <c r="D2597" s="4" t="s">
        <v>458</v>
      </c>
      <c r="E2597" s="4" t="s">
        <v>39</v>
      </c>
      <c r="F2597" s="34" t="s">
        <v>276</v>
      </c>
      <c r="G2597" s="35">
        <v>0</v>
      </c>
      <c r="H2597" s="3" t="s">
        <v>466</v>
      </c>
      <c r="I2597" s="36" t="s">
        <v>1</v>
      </c>
      <c r="J2597" s="36" t="s">
        <v>467</v>
      </c>
      <c r="K2597" s="36" t="str">
        <f t="shared" ca="1" si="40"/>
        <v>116F8FE0-8066-FB8F-0464-C987F79FCA03</v>
      </c>
      <c r="L2597" s="37"/>
      <c r="M2597" s="37" t="s">
        <v>115</v>
      </c>
    </row>
    <row r="2598" spans="1:13" ht="15" customHeight="1" x14ac:dyDescent="0.3">
      <c r="A2598" s="3" t="s">
        <v>513</v>
      </c>
      <c r="B2598" s="4" t="s">
        <v>113</v>
      </c>
      <c r="C2598" s="9" t="s">
        <v>114</v>
      </c>
      <c r="D2598" s="4" t="s">
        <v>458</v>
      </c>
      <c r="E2598" s="4" t="s">
        <v>39</v>
      </c>
      <c r="F2598" s="34" t="s">
        <v>278</v>
      </c>
      <c r="G2598" s="35">
        <v>0</v>
      </c>
      <c r="H2598" s="3" t="s">
        <v>466</v>
      </c>
      <c r="I2598" s="36" t="s">
        <v>1</v>
      </c>
      <c r="J2598" s="36" t="s">
        <v>467</v>
      </c>
      <c r="K2598" s="36" t="str">
        <f t="shared" ca="1" si="40"/>
        <v>6E18FED4-E3D8-FE2E-1442-85E880A04325</v>
      </c>
      <c r="L2598" s="37"/>
      <c r="M2598" s="37" t="s">
        <v>115</v>
      </c>
    </row>
    <row r="2599" spans="1:13" ht="15" customHeight="1" x14ac:dyDescent="0.3">
      <c r="A2599" s="3" t="s">
        <v>513</v>
      </c>
      <c r="B2599" s="4" t="s">
        <v>113</v>
      </c>
      <c r="C2599" s="9" t="s">
        <v>114</v>
      </c>
      <c r="D2599" s="4" t="s">
        <v>458</v>
      </c>
      <c r="E2599" s="4" t="s">
        <v>39</v>
      </c>
      <c r="F2599" s="34" t="s">
        <v>280</v>
      </c>
      <c r="G2599" s="35">
        <v>0</v>
      </c>
      <c r="H2599" s="3" t="s">
        <v>466</v>
      </c>
      <c r="I2599" s="36" t="s">
        <v>1</v>
      </c>
      <c r="J2599" s="36" t="s">
        <v>467</v>
      </c>
      <c r="K2599" s="36" t="str">
        <f t="shared" ca="1" si="40"/>
        <v>6054B49D-8BE9-530B-8EEF-CAF733751C70</v>
      </c>
      <c r="L2599" s="37"/>
      <c r="M2599" s="37" t="s">
        <v>115</v>
      </c>
    </row>
    <row r="2600" spans="1:13" ht="15" customHeight="1" x14ac:dyDescent="0.3">
      <c r="A2600" s="3" t="s">
        <v>513</v>
      </c>
      <c r="B2600" s="4" t="s">
        <v>113</v>
      </c>
      <c r="C2600" s="9" t="s">
        <v>114</v>
      </c>
      <c r="D2600" s="4" t="s">
        <v>458</v>
      </c>
      <c r="E2600" s="4" t="s">
        <v>39</v>
      </c>
      <c r="F2600" s="34" t="s">
        <v>282</v>
      </c>
      <c r="G2600" s="35">
        <v>0</v>
      </c>
      <c r="H2600" s="3" t="s">
        <v>466</v>
      </c>
      <c r="I2600" s="36" t="s">
        <v>1</v>
      </c>
      <c r="J2600" s="36" t="s">
        <v>467</v>
      </c>
      <c r="K2600" s="36" t="str">
        <f t="shared" ca="1" si="40"/>
        <v>EDF44F8E-C7F8-3F90-B63B-DC1DCC9D1D51</v>
      </c>
      <c r="L2600" s="37"/>
      <c r="M2600" s="37" t="s">
        <v>115</v>
      </c>
    </row>
    <row r="2601" spans="1:13" ht="15" customHeight="1" x14ac:dyDescent="0.3">
      <c r="A2601" s="3" t="s">
        <v>513</v>
      </c>
      <c r="B2601" s="4" t="s">
        <v>113</v>
      </c>
      <c r="C2601" s="9" t="s">
        <v>114</v>
      </c>
      <c r="D2601" s="4" t="s">
        <v>458</v>
      </c>
      <c r="E2601" s="4" t="s">
        <v>39</v>
      </c>
      <c r="F2601" s="34" t="s">
        <v>284</v>
      </c>
      <c r="G2601" s="35">
        <v>0</v>
      </c>
      <c r="H2601" s="3" t="s">
        <v>466</v>
      </c>
      <c r="I2601" s="36" t="s">
        <v>1</v>
      </c>
      <c r="J2601" s="36" t="s">
        <v>467</v>
      </c>
      <c r="K2601" s="36" t="str">
        <f t="shared" ca="1" si="40"/>
        <v>3AEE9AE3-E423-5446-8A27-30E058CA1F70</v>
      </c>
      <c r="L2601" s="37"/>
      <c r="M2601" s="37" t="s">
        <v>115</v>
      </c>
    </row>
    <row r="2602" spans="1:13" ht="15" customHeight="1" x14ac:dyDescent="0.3">
      <c r="A2602" s="3" t="s">
        <v>513</v>
      </c>
      <c r="B2602" s="4" t="s">
        <v>113</v>
      </c>
      <c r="C2602" s="9" t="s">
        <v>114</v>
      </c>
      <c r="D2602" s="4" t="s">
        <v>458</v>
      </c>
      <c r="E2602" s="4" t="s">
        <v>39</v>
      </c>
      <c r="F2602" s="34" t="s">
        <v>286</v>
      </c>
      <c r="G2602" s="35">
        <v>0</v>
      </c>
      <c r="H2602" s="3" t="s">
        <v>466</v>
      </c>
      <c r="I2602" s="36" t="s">
        <v>1</v>
      </c>
      <c r="J2602" s="36" t="s">
        <v>467</v>
      </c>
      <c r="K2602" s="36" t="str">
        <f t="shared" ca="1" si="40"/>
        <v>C3A68569-5875-FE21-C3E1-A1742C3CA796</v>
      </c>
      <c r="L2602" s="37"/>
      <c r="M2602" s="37" t="s">
        <v>115</v>
      </c>
    </row>
    <row r="2603" spans="1:13" ht="15" customHeight="1" x14ac:dyDescent="0.3">
      <c r="A2603" s="3" t="s">
        <v>513</v>
      </c>
      <c r="B2603" s="4" t="s">
        <v>113</v>
      </c>
      <c r="C2603" s="9" t="s">
        <v>114</v>
      </c>
      <c r="D2603" s="4" t="s">
        <v>458</v>
      </c>
      <c r="E2603" s="4" t="s">
        <v>39</v>
      </c>
      <c r="F2603" s="34" t="s">
        <v>288</v>
      </c>
      <c r="G2603" s="35">
        <v>0</v>
      </c>
      <c r="H2603" s="3" t="s">
        <v>466</v>
      </c>
      <c r="I2603" s="36" t="s">
        <v>1</v>
      </c>
      <c r="J2603" s="36" t="s">
        <v>467</v>
      </c>
      <c r="K2603" s="36" t="str">
        <f t="shared" ca="1" si="40"/>
        <v>D10C36ED-C91B-2A47-9247-6C76FEE88FD4</v>
      </c>
      <c r="L2603" s="37"/>
      <c r="M2603" s="37" t="s">
        <v>115</v>
      </c>
    </row>
    <row r="2604" spans="1:13" ht="15" customHeight="1" x14ac:dyDescent="0.3">
      <c r="A2604" s="3" t="s">
        <v>513</v>
      </c>
      <c r="B2604" s="4" t="s">
        <v>113</v>
      </c>
      <c r="C2604" s="9" t="s">
        <v>114</v>
      </c>
      <c r="D2604" s="4" t="s">
        <v>458</v>
      </c>
      <c r="E2604" s="4" t="s">
        <v>39</v>
      </c>
      <c r="F2604" s="34" t="s">
        <v>290</v>
      </c>
      <c r="G2604" s="35">
        <v>0</v>
      </c>
      <c r="H2604" s="3" t="s">
        <v>466</v>
      </c>
      <c r="I2604" s="36" t="s">
        <v>1</v>
      </c>
      <c r="J2604" s="36" t="s">
        <v>467</v>
      </c>
      <c r="K2604" s="36" t="str">
        <f t="shared" ca="1" si="40"/>
        <v>86C6D1D3-997B-ECA5-302E-24751153401B</v>
      </c>
      <c r="L2604" s="37"/>
      <c r="M2604" s="37" t="s">
        <v>115</v>
      </c>
    </row>
    <row r="2605" spans="1:13" ht="15" customHeight="1" x14ac:dyDescent="0.3">
      <c r="A2605" s="3" t="s">
        <v>513</v>
      </c>
      <c r="B2605" s="4" t="s">
        <v>113</v>
      </c>
      <c r="C2605" s="9" t="s">
        <v>114</v>
      </c>
      <c r="D2605" s="4" t="s">
        <v>458</v>
      </c>
      <c r="E2605" s="4" t="s">
        <v>39</v>
      </c>
      <c r="F2605" s="34" t="s">
        <v>292</v>
      </c>
      <c r="G2605" s="35">
        <v>0</v>
      </c>
      <c r="H2605" s="3" t="s">
        <v>466</v>
      </c>
      <c r="I2605" s="36" t="s">
        <v>1</v>
      </c>
      <c r="J2605" s="36" t="s">
        <v>467</v>
      </c>
      <c r="K2605" s="36" t="str">
        <f t="shared" ca="1" si="40"/>
        <v>A56A913B-8672-F483-3063-FC6CF91D6F4C</v>
      </c>
      <c r="L2605" s="37"/>
      <c r="M2605" s="37" t="s">
        <v>115</v>
      </c>
    </row>
    <row r="2606" spans="1:13" ht="15" customHeight="1" x14ac:dyDescent="0.3">
      <c r="A2606" s="3" t="s">
        <v>513</v>
      </c>
      <c r="B2606" s="4" t="s">
        <v>113</v>
      </c>
      <c r="C2606" s="9" t="s">
        <v>114</v>
      </c>
      <c r="D2606" s="4" t="s">
        <v>458</v>
      </c>
      <c r="E2606" s="4" t="s">
        <v>39</v>
      </c>
      <c r="F2606" s="34" t="s">
        <v>294</v>
      </c>
      <c r="G2606" s="35">
        <v>0</v>
      </c>
      <c r="H2606" s="3" t="s">
        <v>466</v>
      </c>
      <c r="I2606" s="36" t="s">
        <v>1</v>
      </c>
      <c r="J2606" s="36" t="s">
        <v>467</v>
      </c>
      <c r="K2606" s="36" t="str">
        <f t="shared" ca="1" si="40"/>
        <v>BB87E916-E057-C7F5-B37F-C5EE077AF398</v>
      </c>
      <c r="L2606" s="37"/>
      <c r="M2606" s="37" t="s">
        <v>115</v>
      </c>
    </row>
    <row r="2607" spans="1:13" ht="15" customHeight="1" x14ac:dyDescent="0.3">
      <c r="A2607" s="3" t="s">
        <v>513</v>
      </c>
      <c r="B2607" s="4" t="s">
        <v>113</v>
      </c>
      <c r="C2607" s="9" t="s">
        <v>114</v>
      </c>
      <c r="D2607" s="4" t="s">
        <v>458</v>
      </c>
      <c r="E2607" s="4" t="s">
        <v>39</v>
      </c>
      <c r="F2607" s="34" t="s">
        <v>296</v>
      </c>
      <c r="G2607" s="35">
        <v>0</v>
      </c>
      <c r="H2607" s="3" t="s">
        <v>466</v>
      </c>
      <c r="I2607" s="36" t="s">
        <v>1</v>
      </c>
      <c r="J2607" s="36" t="s">
        <v>467</v>
      </c>
      <c r="K2607" s="36" t="str">
        <f t="shared" ca="1" si="40"/>
        <v>8CB55457-1A4F-941C-35AD-066E731F2A1E</v>
      </c>
      <c r="L2607" s="37"/>
      <c r="M2607" s="37" t="s">
        <v>115</v>
      </c>
    </row>
    <row r="2608" spans="1:13" ht="15" customHeight="1" x14ac:dyDescent="0.3">
      <c r="A2608" s="3" t="s">
        <v>513</v>
      </c>
      <c r="B2608" s="4" t="s">
        <v>113</v>
      </c>
      <c r="C2608" s="9" t="s">
        <v>114</v>
      </c>
      <c r="D2608" s="4" t="s">
        <v>458</v>
      </c>
      <c r="E2608" s="4" t="s">
        <v>39</v>
      </c>
      <c r="F2608" s="34" t="s">
        <v>298</v>
      </c>
      <c r="G2608" s="35">
        <v>0</v>
      </c>
      <c r="H2608" s="3" t="s">
        <v>466</v>
      </c>
      <c r="I2608" s="36" t="s">
        <v>1</v>
      </c>
      <c r="J2608" s="36" t="s">
        <v>467</v>
      </c>
      <c r="K2608" s="36" t="str">
        <f t="shared" ca="1" si="40"/>
        <v>7D200CC2-4964-6266-7B7B-61D05F25C01E</v>
      </c>
      <c r="L2608" s="37"/>
      <c r="M2608" s="37" t="s">
        <v>115</v>
      </c>
    </row>
    <row r="2609" spans="1:13" ht="15" customHeight="1" x14ac:dyDescent="0.3">
      <c r="A2609" s="3" t="s">
        <v>513</v>
      </c>
      <c r="B2609" s="4" t="s">
        <v>113</v>
      </c>
      <c r="C2609" s="9" t="s">
        <v>114</v>
      </c>
      <c r="D2609" s="4" t="s">
        <v>458</v>
      </c>
      <c r="E2609" s="4" t="s">
        <v>39</v>
      </c>
      <c r="F2609" s="34" t="s">
        <v>300</v>
      </c>
      <c r="G2609" s="35">
        <v>0</v>
      </c>
      <c r="H2609" s="3" t="s">
        <v>466</v>
      </c>
      <c r="I2609" s="36" t="s">
        <v>1</v>
      </c>
      <c r="J2609" s="36" t="s">
        <v>467</v>
      </c>
      <c r="K2609" s="36" t="str">
        <f t="shared" ca="1" si="40"/>
        <v>EAEEE990-C762-CE85-B776-65A7E7CB8478</v>
      </c>
      <c r="L2609" s="37"/>
      <c r="M2609" s="37" t="s">
        <v>115</v>
      </c>
    </row>
    <row r="2610" spans="1:13" ht="15" customHeight="1" x14ac:dyDescent="0.3">
      <c r="A2610" s="3" t="s">
        <v>513</v>
      </c>
      <c r="B2610" s="4" t="s">
        <v>113</v>
      </c>
      <c r="C2610" s="9" t="s">
        <v>114</v>
      </c>
      <c r="D2610" s="4" t="s">
        <v>458</v>
      </c>
      <c r="E2610" s="4" t="s">
        <v>39</v>
      </c>
      <c r="F2610" s="34" t="s">
        <v>302</v>
      </c>
      <c r="G2610" s="35">
        <v>0</v>
      </c>
      <c r="H2610" s="3" t="s">
        <v>466</v>
      </c>
      <c r="I2610" s="36" t="s">
        <v>1</v>
      </c>
      <c r="J2610" s="36" t="s">
        <v>467</v>
      </c>
      <c r="K2610" s="36" t="str">
        <f t="shared" ca="1" si="40"/>
        <v>1CC9ACFE-7CCA-075A-A9D0-A8C398214462</v>
      </c>
      <c r="L2610" s="37"/>
      <c r="M2610" s="37" t="s">
        <v>115</v>
      </c>
    </row>
    <row r="2611" spans="1:13" ht="15" customHeight="1" x14ac:dyDescent="0.3">
      <c r="A2611" s="3" t="s">
        <v>513</v>
      </c>
      <c r="B2611" s="4" t="s">
        <v>113</v>
      </c>
      <c r="C2611" s="9" t="s">
        <v>114</v>
      </c>
      <c r="D2611" s="4" t="s">
        <v>458</v>
      </c>
      <c r="E2611" s="4" t="s">
        <v>39</v>
      </c>
      <c r="F2611" s="34" t="s">
        <v>304</v>
      </c>
      <c r="G2611" s="35">
        <v>0</v>
      </c>
      <c r="H2611" s="3" t="s">
        <v>466</v>
      </c>
      <c r="I2611" s="36" t="s">
        <v>1</v>
      </c>
      <c r="J2611" s="36" t="s">
        <v>467</v>
      </c>
      <c r="K2611" s="36" t="str">
        <f t="shared" ca="1" si="40"/>
        <v>BFCAA997-492F-085D-9543-FB3CB0B78501</v>
      </c>
      <c r="L2611" s="37"/>
      <c r="M2611" s="37" t="s">
        <v>115</v>
      </c>
    </row>
    <row r="2612" spans="1:13" ht="15" customHeight="1" x14ac:dyDescent="0.3">
      <c r="A2612" s="3" t="s">
        <v>513</v>
      </c>
      <c r="B2612" s="4" t="s">
        <v>113</v>
      </c>
      <c r="C2612" s="9" t="s">
        <v>114</v>
      </c>
      <c r="D2612" s="4" t="s">
        <v>458</v>
      </c>
      <c r="E2612" s="4" t="s">
        <v>39</v>
      </c>
      <c r="F2612" s="34" t="s">
        <v>306</v>
      </c>
      <c r="G2612" s="35">
        <v>0</v>
      </c>
      <c r="H2612" s="3" t="s">
        <v>466</v>
      </c>
      <c r="I2612" s="36" t="s">
        <v>1</v>
      </c>
      <c r="J2612" s="36" t="s">
        <v>467</v>
      </c>
      <c r="K2612" s="36" t="str">
        <f t="shared" ca="1" si="40"/>
        <v>06EFD639-AF3E-7E96-F03F-816D9F6392D4</v>
      </c>
      <c r="L2612" s="37"/>
      <c r="M2612" s="37" t="s">
        <v>115</v>
      </c>
    </row>
    <row r="2613" spans="1:13" ht="15" customHeight="1" x14ac:dyDescent="0.3">
      <c r="A2613" s="3" t="s">
        <v>513</v>
      </c>
      <c r="B2613" s="4" t="s">
        <v>113</v>
      </c>
      <c r="C2613" s="9" t="s">
        <v>114</v>
      </c>
      <c r="D2613" s="4" t="s">
        <v>458</v>
      </c>
      <c r="E2613" s="4" t="s">
        <v>39</v>
      </c>
      <c r="F2613" s="34" t="s">
        <v>308</v>
      </c>
      <c r="G2613" s="35">
        <v>0</v>
      </c>
      <c r="H2613" s="3" t="s">
        <v>466</v>
      </c>
      <c r="I2613" s="36" t="s">
        <v>1</v>
      </c>
      <c r="J2613" s="36" t="s">
        <v>467</v>
      </c>
      <c r="K2613" s="36" t="str">
        <f t="shared" ca="1" si="40"/>
        <v>F7D90855-410C-FA32-8D2D-ADAFAF2D38DF</v>
      </c>
      <c r="L2613" s="37"/>
      <c r="M2613" s="37" t="s">
        <v>115</v>
      </c>
    </row>
    <row r="2614" spans="1:13" ht="15" customHeight="1" x14ac:dyDescent="0.3">
      <c r="A2614" s="3" t="s">
        <v>513</v>
      </c>
      <c r="B2614" s="4" t="s">
        <v>113</v>
      </c>
      <c r="C2614" s="9" t="s">
        <v>114</v>
      </c>
      <c r="D2614" s="4" t="s">
        <v>458</v>
      </c>
      <c r="E2614" s="4" t="s">
        <v>39</v>
      </c>
      <c r="F2614" s="34" t="s">
        <v>310</v>
      </c>
      <c r="G2614" s="35">
        <v>0</v>
      </c>
      <c r="H2614" s="3" t="s">
        <v>466</v>
      </c>
      <c r="I2614" s="36" t="s">
        <v>1</v>
      </c>
      <c r="J2614" s="36" t="s">
        <v>467</v>
      </c>
      <c r="K2614" s="36" t="str">
        <f t="shared" ca="1" si="40"/>
        <v>730303A9-9EDA-2D56-A0E5-E0D4BCCBEF81</v>
      </c>
      <c r="L2614" s="37"/>
      <c r="M2614" s="37" t="s">
        <v>115</v>
      </c>
    </row>
    <row r="2615" spans="1:13" ht="15" customHeight="1" x14ac:dyDescent="0.3">
      <c r="A2615" s="3" t="s">
        <v>513</v>
      </c>
      <c r="B2615" s="4" t="s">
        <v>113</v>
      </c>
      <c r="C2615" s="9" t="s">
        <v>114</v>
      </c>
      <c r="D2615" s="4" t="s">
        <v>458</v>
      </c>
      <c r="E2615" s="4" t="s">
        <v>39</v>
      </c>
      <c r="F2615" s="34" t="s">
        <v>312</v>
      </c>
      <c r="G2615" s="35">
        <v>0</v>
      </c>
      <c r="H2615" s="3" t="s">
        <v>466</v>
      </c>
      <c r="I2615" s="36" t="s">
        <v>1</v>
      </c>
      <c r="J2615" s="36" t="s">
        <v>467</v>
      </c>
      <c r="K2615" s="36" t="str">
        <f t="shared" ca="1" si="40"/>
        <v>728BE9B6-6264-CA97-84E9-01465E1A9E90</v>
      </c>
      <c r="L2615" s="37"/>
      <c r="M2615" s="37" t="s">
        <v>115</v>
      </c>
    </row>
    <row r="2616" spans="1:13" ht="15" customHeight="1" x14ac:dyDescent="0.3">
      <c r="A2616" s="3" t="s">
        <v>513</v>
      </c>
      <c r="B2616" s="4" t="s">
        <v>113</v>
      </c>
      <c r="C2616" s="9" t="s">
        <v>114</v>
      </c>
      <c r="D2616" s="4" t="s">
        <v>458</v>
      </c>
      <c r="E2616" s="4" t="s">
        <v>39</v>
      </c>
      <c r="F2616" s="34" t="s">
        <v>314</v>
      </c>
      <c r="G2616" s="35">
        <v>0</v>
      </c>
      <c r="H2616" s="3" t="s">
        <v>466</v>
      </c>
      <c r="I2616" s="36" t="s">
        <v>1</v>
      </c>
      <c r="J2616" s="36" t="s">
        <v>467</v>
      </c>
      <c r="K2616" s="36" t="str">
        <f t="shared" ca="1" si="40"/>
        <v>D200A3EC-9418-6EBA-104A-2589B849DA4B</v>
      </c>
      <c r="L2616" s="37"/>
      <c r="M2616" s="37" t="s">
        <v>115</v>
      </c>
    </row>
    <row r="2617" spans="1:13" ht="15" customHeight="1" x14ac:dyDescent="0.3">
      <c r="A2617" s="3" t="s">
        <v>513</v>
      </c>
      <c r="B2617" s="4" t="s">
        <v>113</v>
      </c>
      <c r="C2617" s="9" t="s">
        <v>114</v>
      </c>
      <c r="D2617" s="4" t="s">
        <v>458</v>
      </c>
      <c r="E2617" s="4" t="s">
        <v>39</v>
      </c>
      <c r="F2617" s="34" t="s">
        <v>316</v>
      </c>
      <c r="G2617" s="35">
        <v>0</v>
      </c>
      <c r="H2617" s="3" t="s">
        <v>466</v>
      </c>
      <c r="I2617" s="36" t="s">
        <v>1</v>
      </c>
      <c r="J2617" s="36" t="s">
        <v>467</v>
      </c>
      <c r="K2617" s="36" t="str">
        <f t="shared" ca="1" si="40"/>
        <v>DA5DEBB6-34A5-ADF9-8701-20F00041FDCB</v>
      </c>
      <c r="L2617" s="37"/>
      <c r="M2617" s="37" t="s">
        <v>115</v>
      </c>
    </row>
    <row r="2618" spans="1:13" ht="15" customHeight="1" x14ac:dyDescent="0.3">
      <c r="A2618" s="3" t="s">
        <v>513</v>
      </c>
      <c r="B2618" s="4" t="s">
        <v>113</v>
      </c>
      <c r="C2618" s="9" t="s">
        <v>114</v>
      </c>
      <c r="D2618" s="4" t="s">
        <v>458</v>
      </c>
      <c r="E2618" s="4" t="s">
        <v>39</v>
      </c>
      <c r="F2618" s="34" t="s">
        <v>318</v>
      </c>
      <c r="G2618" s="35">
        <v>0</v>
      </c>
      <c r="H2618" s="3" t="s">
        <v>466</v>
      </c>
      <c r="I2618" s="36" t="s">
        <v>1</v>
      </c>
      <c r="J2618" s="36" t="s">
        <v>467</v>
      </c>
      <c r="K2618" s="36" t="str">
        <f t="shared" ca="1" si="40"/>
        <v>6CE54FA5-779E-77C1-B471-E4AB03AAC90F</v>
      </c>
      <c r="L2618" s="37"/>
      <c r="M2618" s="37" t="s">
        <v>115</v>
      </c>
    </row>
    <row r="2619" spans="1:13" ht="15" customHeight="1" x14ac:dyDescent="0.3">
      <c r="A2619" s="3" t="s">
        <v>513</v>
      </c>
      <c r="B2619" s="4" t="s">
        <v>113</v>
      </c>
      <c r="C2619" s="9" t="s">
        <v>114</v>
      </c>
      <c r="D2619" s="4" t="s">
        <v>458</v>
      </c>
      <c r="E2619" s="4" t="s">
        <v>39</v>
      </c>
      <c r="F2619" s="34" t="s">
        <v>320</v>
      </c>
      <c r="G2619" s="35">
        <v>0</v>
      </c>
      <c r="H2619" s="3" t="s">
        <v>466</v>
      </c>
      <c r="I2619" s="36" t="s">
        <v>1</v>
      </c>
      <c r="J2619" s="36" t="s">
        <v>467</v>
      </c>
      <c r="K2619" s="36" t="str">
        <f t="shared" ca="1" si="40"/>
        <v>C3BF16F1-0E98-3835-97FB-5949D28E1CB1</v>
      </c>
      <c r="L2619" s="37"/>
      <c r="M2619" s="37" t="s">
        <v>115</v>
      </c>
    </row>
    <row r="2620" spans="1:13" ht="15" customHeight="1" x14ac:dyDescent="0.3">
      <c r="A2620" s="3" t="s">
        <v>513</v>
      </c>
      <c r="B2620" s="4" t="s">
        <v>113</v>
      </c>
      <c r="C2620" s="9" t="s">
        <v>114</v>
      </c>
      <c r="D2620" s="4" t="s">
        <v>458</v>
      </c>
      <c r="E2620" s="4" t="s">
        <v>39</v>
      </c>
      <c r="F2620" s="34" t="s">
        <v>322</v>
      </c>
      <c r="G2620" s="35">
        <v>0</v>
      </c>
      <c r="H2620" s="3" t="s">
        <v>466</v>
      </c>
      <c r="I2620" s="36" t="s">
        <v>1</v>
      </c>
      <c r="J2620" s="36" t="s">
        <v>467</v>
      </c>
      <c r="K2620" s="36" t="str">
        <f t="shared" ca="1" si="40"/>
        <v>31C59053-5C92-52B1-A88A-89C9DD1384EF</v>
      </c>
      <c r="L2620" s="37"/>
      <c r="M2620" s="37" t="s">
        <v>115</v>
      </c>
    </row>
    <row r="2621" spans="1:13" ht="15" customHeight="1" x14ac:dyDescent="0.3">
      <c r="A2621" s="3" t="s">
        <v>513</v>
      </c>
      <c r="B2621" s="4" t="s">
        <v>113</v>
      </c>
      <c r="C2621" s="9" t="s">
        <v>114</v>
      </c>
      <c r="D2621" s="4" t="s">
        <v>458</v>
      </c>
      <c r="E2621" s="4" t="s">
        <v>39</v>
      </c>
      <c r="F2621" s="34" t="s">
        <v>324</v>
      </c>
      <c r="G2621" s="35">
        <v>0</v>
      </c>
      <c r="H2621" s="3" t="s">
        <v>466</v>
      </c>
      <c r="I2621" s="36" t="s">
        <v>1</v>
      </c>
      <c r="J2621" s="36" t="s">
        <v>467</v>
      </c>
      <c r="K2621" s="36" t="str">
        <f t="shared" ca="1" si="40"/>
        <v>028F0BAD-83C9-26AA-A0D5-DC50D0306EAA</v>
      </c>
      <c r="L2621" s="37"/>
      <c r="M2621" s="37" t="s">
        <v>115</v>
      </c>
    </row>
    <row r="2622" spans="1:13" ht="15" customHeight="1" x14ac:dyDescent="0.3">
      <c r="A2622" s="3" t="s">
        <v>513</v>
      </c>
      <c r="B2622" s="4" t="s">
        <v>113</v>
      </c>
      <c r="C2622" s="9" t="s">
        <v>114</v>
      </c>
      <c r="D2622" s="4" t="s">
        <v>458</v>
      </c>
      <c r="E2622" s="4" t="s">
        <v>39</v>
      </c>
      <c r="F2622" s="34" t="s">
        <v>326</v>
      </c>
      <c r="G2622" s="35">
        <v>0</v>
      </c>
      <c r="H2622" s="3" t="s">
        <v>466</v>
      </c>
      <c r="I2622" s="36" t="s">
        <v>1</v>
      </c>
      <c r="J2622" s="36" t="s">
        <v>467</v>
      </c>
      <c r="K2622" s="36" t="str">
        <f t="shared" ca="1" si="40"/>
        <v>2D0C0A99-0F00-6E82-690A-BB9B4DCABB40</v>
      </c>
      <c r="L2622" s="37"/>
      <c r="M2622" s="37" t="s">
        <v>115</v>
      </c>
    </row>
    <row r="2623" spans="1:13" ht="15" customHeight="1" x14ac:dyDescent="0.3">
      <c r="A2623" s="3" t="s">
        <v>513</v>
      </c>
      <c r="B2623" s="4" t="s">
        <v>113</v>
      </c>
      <c r="C2623" s="9" t="s">
        <v>114</v>
      </c>
      <c r="D2623" s="4" t="s">
        <v>458</v>
      </c>
      <c r="E2623" s="4" t="s">
        <v>39</v>
      </c>
      <c r="F2623" s="34" t="s">
        <v>328</v>
      </c>
      <c r="G2623" s="35">
        <v>0</v>
      </c>
      <c r="H2623" s="3" t="s">
        <v>466</v>
      </c>
      <c r="I2623" s="36" t="s">
        <v>1</v>
      </c>
      <c r="J2623" s="36" t="s">
        <v>467</v>
      </c>
      <c r="K2623" s="36" t="str">
        <f t="shared" ca="1" si="40"/>
        <v>6FADC474-1465-53D3-193D-CC3C159792F1</v>
      </c>
      <c r="L2623" s="37"/>
      <c r="M2623" s="37" t="s">
        <v>115</v>
      </c>
    </row>
    <row r="2624" spans="1:13" ht="15" customHeight="1" x14ac:dyDescent="0.3">
      <c r="A2624" s="3" t="s">
        <v>513</v>
      </c>
      <c r="B2624" s="4" t="s">
        <v>113</v>
      </c>
      <c r="C2624" s="9" t="s">
        <v>114</v>
      </c>
      <c r="D2624" s="4" t="s">
        <v>458</v>
      </c>
      <c r="E2624" s="4" t="s">
        <v>39</v>
      </c>
      <c r="F2624" s="34" t="s">
        <v>330</v>
      </c>
      <c r="G2624" s="35">
        <v>0</v>
      </c>
      <c r="H2624" s="3" t="s">
        <v>466</v>
      </c>
      <c r="I2624" s="36" t="s">
        <v>1</v>
      </c>
      <c r="J2624" s="36" t="s">
        <v>467</v>
      </c>
      <c r="K2624" s="36" t="str">
        <f t="shared" ca="1" si="40"/>
        <v>186F95C7-670C-F5DD-1D97-0478FAFCBE67</v>
      </c>
      <c r="L2624" s="37"/>
      <c r="M2624" s="37" t="s">
        <v>115</v>
      </c>
    </row>
    <row r="2625" spans="1:13" ht="15" customHeight="1" x14ac:dyDescent="0.3">
      <c r="A2625" s="3" t="s">
        <v>513</v>
      </c>
      <c r="B2625" s="4" t="s">
        <v>113</v>
      </c>
      <c r="C2625" s="9" t="s">
        <v>114</v>
      </c>
      <c r="D2625" s="4" t="s">
        <v>458</v>
      </c>
      <c r="E2625" s="4" t="s">
        <v>39</v>
      </c>
      <c r="F2625" s="34" t="s">
        <v>332</v>
      </c>
      <c r="G2625" s="35">
        <v>0</v>
      </c>
      <c r="H2625" s="3" t="s">
        <v>466</v>
      </c>
      <c r="I2625" s="36" t="s">
        <v>1</v>
      </c>
      <c r="J2625" s="36" t="s">
        <v>467</v>
      </c>
      <c r="K2625" s="36" t="str">
        <f t="shared" ca="1" si="40"/>
        <v>1EC6B9DC-1444-C132-1F32-873060BB45DF</v>
      </c>
      <c r="L2625" s="37"/>
      <c r="M2625" s="37" t="s">
        <v>115</v>
      </c>
    </row>
    <row r="2626" spans="1:13" ht="15" customHeight="1" x14ac:dyDescent="0.3">
      <c r="A2626" s="3" t="s">
        <v>513</v>
      </c>
      <c r="B2626" s="4" t="s">
        <v>113</v>
      </c>
      <c r="C2626" s="9" t="s">
        <v>114</v>
      </c>
      <c r="D2626" s="4" t="s">
        <v>458</v>
      </c>
      <c r="E2626" s="4" t="s">
        <v>39</v>
      </c>
      <c r="F2626" s="34" t="s">
        <v>334</v>
      </c>
      <c r="G2626" s="35">
        <v>0</v>
      </c>
      <c r="H2626" s="3" t="s">
        <v>466</v>
      </c>
      <c r="I2626" s="36" t="s">
        <v>1</v>
      </c>
      <c r="J2626" s="36" t="s">
        <v>467</v>
      </c>
      <c r="K2626" s="36" t="str">
        <f t="shared" ref="K2626:K2647" ca="1" si="41">_GuidQuasiHexGenerator</f>
        <v>DDA95CEC-B233-D526-0D7B-E13ADDDFD7D9</v>
      </c>
      <c r="L2626" s="37"/>
      <c r="M2626" s="37" t="s">
        <v>115</v>
      </c>
    </row>
    <row r="2627" spans="1:13" ht="15" customHeight="1" x14ac:dyDescent="0.3">
      <c r="A2627" s="3" t="s">
        <v>513</v>
      </c>
      <c r="B2627" s="4" t="s">
        <v>113</v>
      </c>
      <c r="C2627" s="9" t="s">
        <v>114</v>
      </c>
      <c r="D2627" s="4" t="s">
        <v>458</v>
      </c>
      <c r="E2627" s="4" t="s">
        <v>39</v>
      </c>
      <c r="F2627" s="34" t="s">
        <v>336</v>
      </c>
      <c r="G2627" s="35">
        <v>0</v>
      </c>
      <c r="H2627" s="3" t="s">
        <v>466</v>
      </c>
      <c r="I2627" s="36" t="s">
        <v>1</v>
      </c>
      <c r="J2627" s="36" t="s">
        <v>467</v>
      </c>
      <c r="K2627" s="36" t="str">
        <f t="shared" ca="1" si="41"/>
        <v>5BA5B56D-A389-E334-615F-2CFF42CFDD43</v>
      </c>
      <c r="L2627" s="37"/>
      <c r="M2627" s="37" t="s">
        <v>115</v>
      </c>
    </row>
    <row r="2628" spans="1:13" ht="15" customHeight="1" x14ac:dyDescent="0.3">
      <c r="A2628" s="3" t="s">
        <v>513</v>
      </c>
      <c r="B2628" s="4" t="s">
        <v>113</v>
      </c>
      <c r="C2628" s="9" t="s">
        <v>114</v>
      </c>
      <c r="D2628" s="4" t="s">
        <v>458</v>
      </c>
      <c r="E2628" s="4" t="s">
        <v>39</v>
      </c>
      <c r="F2628" s="34" t="s">
        <v>338</v>
      </c>
      <c r="G2628" s="35">
        <v>0</v>
      </c>
      <c r="H2628" s="3" t="s">
        <v>466</v>
      </c>
      <c r="I2628" s="36" t="s">
        <v>1</v>
      </c>
      <c r="J2628" s="36" t="s">
        <v>467</v>
      </c>
      <c r="K2628" s="36" t="str">
        <f t="shared" ca="1" si="41"/>
        <v>D99AD2F4-7D4D-D08E-69F2-13076F2C6647</v>
      </c>
      <c r="L2628" s="37"/>
      <c r="M2628" s="37" t="s">
        <v>115</v>
      </c>
    </row>
    <row r="2629" spans="1:13" ht="15" customHeight="1" x14ac:dyDescent="0.3">
      <c r="A2629" s="3" t="s">
        <v>513</v>
      </c>
      <c r="B2629" s="4" t="s">
        <v>113</v>
      </c>
      <c r="C2629" s="9" t="s">
        <v>114</v>
      </c>
      <c r="D2629" s="4" t="s">
        <v>458</v>
      </c>
      <c r="E2629" s="4" t="s">
        <v>39</v>
      </c>
      <c r="F2629" s="34" t="s">
        <v>340</v>
      </c>
      <c r="G2629" s="35">
        <v>0</v>
      </c>
      <c r="H2629" s="3" t="s">
        <v>466</v>
      </c>
      <c r="I2629" s="36" t="s">
        <v>1</v>
      </c>
      <c r="J2629" s="36" t="s">
        <v>467</v>
      </c>
      <c r="K2629" s="36" t="str">
        <f t="shared" ca="1" si="41"/>
        <v>F386CDDD-926B-A145-C7A3-C5A17137F90C</v>
      </c>
      <c r="L2629" s="37"/>
      <c r="M2629" s="37" t="s">
        <v>115</v>
      </c>
    </row>
    <row r="2630" spans="1:13" ht="15" customHeight="1" x14ac:dyDescent="0.3">
      <c r="A2630" s="3" t="s">
        <v>513</v>
      </c>
      <c r="B2630" s="4" t="s">
        <v>113</v>
      </c>
      <c r="C2630" s="9" t="s">
        <v>114</v>
      </c>
      <c r="D2630" s="4" t="s">
        <v>458</v>
      </c>
      <c r="E2630" s="4" t="s">
        <v>39</v>
      </c>
      <c r="F2630" s="34" t="s">
        <v>342</v>
      </c>
      <c r="G2630" s="35">
        <v>0</v>
      </c>
      <c r="H2630" s="3" t="s">
        <v>466</v>
      </c>
      <c r="I2630" s="36" t="s">
        <v>1</v>
      </c>
      <c r="J2630" s="36" t="s">
        <v>467</v>
      </c>
      <c r="K2630" s="36" t="str">
        <f t="shared" ca="1" si="41"/>
        <v>93D1754D-1288-9E3C-C65E-86FBF5727AA7</v>
      </c>
      <c r="L2630" s="37"/>
      <c r="M2630" s="37" t="s">
        <v>115</v>
      </c>
    </row>
    <row r="2631" spans="1:13" ht="15" customHeight="1" x14ac:dyDescent="0.3">
      <c r="A2631" s="3" t="s">
        <v>513</v>
      </c>
      <c r="B2631" s="4" t="s">
        <v>113</v>
      </c>
      <c r="C2631" s="9" t="s">
        <v>114</v>
      </c>
      <c r="D2631" s="4" t="s">
        <v>458</v>
      </c>
      <c r="E2631" s="4" t="s">
        <v>39</v>
      </c>
      <c r="F2631" s="34" t="s">
        <v>344</v>
      </c>
      <c r="G2631" s="35">
        <v>0</v>
      </c>
      <c r="H2631" s="3" t="s">
        <v>466</v>
      </c>
      <c r="I2631" s="36" t="s">
        <v>1</v>
      </c>
      <c r="J2631" s="36" t="s">
        <v>467</v>
      </c>
      <c r="K2631" s="36" t="str">
        <f t="shared" ca="1" si="41"/>
        <v>4981E2F9-37C0-C86C-8762-DA0F49A299E3</v>
      </c>
      <c r="L2631" s="37"/>
      <c r="M2631" s="37" t="s">
        <v>115</v>
      </c>
    </row>
    <row r="2632" spans="1:13" ht="15" customHeight="1" x14ac:dyDescent="0.3">
      <c r="A2632" s="3" t="s">
        <v>513</v>
      </c>
      <c r="B2632" s="4" t="s">
        <v>113</v>
      </c>
      <c r="C2632" s="9" t="s">
        <v>114</v>
      </c>
      <c r="D2632" s="4" t="s">
        <v>458</v>
      </c>
      <c r="E2632" s="4" t="s">
        <v>39</v>
      </c>
      <c r="F2632" s="34" t="s">
        <v>346</v>
      </c>
      <c r="G2632" s="35">
        <v>0</v>
      </c>
      <c r="H2632" s="3" t="s">
        <v>466</v>
      </c>
      <c r="I2632" s="36" t="s">
        <v>1</v>
      </c>
      <c r="J2632" s="36" t="s">
        <v>467</v>
      </c>
      <c r="K2632" s="36" t="str">
        <f t="shared" ca="1" si="41"/>
        <v>E0490198-52FF-E724-7DDB-E145E904124A</v>
      </c>
      <c r="L2632" s="37"/>
      <c r="M2632" s="37" t="s">
        <v>115</v>
      </c>
    </row>
    <row r="2633" spans="1:13" ht="15" customHeight="1" x14ac:dyDescent="0.3">
      <c r="A2633" s="3" t="s">
        <v>513</v>
      </c>
      <c r="B2633" s="4" t="s">
        <v>113</v>
      </c>
      <c r="C2633" s="9" t="s">
        <v>114</v>
      </c>
      <c r="D2633" s="4" t="s">
        <v>458</v>
      </c>
      <c r="E2633" s="4" t="s">
        <v>39</v>
      </c>
      <c r="F2633" s="34" t="s">
        <v>348</v>
      </c>
      <c r="G2633" s="35">
        <v>0</v>
      </c>
      <c r="H2633" s="3" t="s">
        <v>466</v>
      </c>
      <c r="I2633" s="36" t="s">
        <v>1</v>
      </c>
      <c r="J2633" s="36" t="s">
        <v>467</v>
      </c>
      <c r="K2633" s="36" t="str">
        <f t="shared" ca="1" si="41"/>
        <v>55445D3A-D647-B87D-67E0-961D7CCAD291</v>
      </c>
      <c r="L2633" s="37"/>
      <c r="M2633" s="37" t="s">
        <v>115</v>
      </c>
    </row>
    <row r="2634" spans="1:13" ht="15" customHeight="1" x14ac:dyDescent="0.3">
      <c r="A2634" s="3" t="s">
        <v>513</v>
      </c>
      <c r="B2634" s="4" t="s">
        <v>113</v>
      </c>
      <c r="C2634" s="9" t="s">
        <v>114</v>
      </c>
      <c r="D2634" s="4" t="s">
        <v>458</v>
      </c>
      <c r="E2634" s="4" t="s">
        <v>39</v>
      </c>
      <c r="F2634" s="34" t="s">
        <v>350</v>
      </c>
      <c r="G2634" s="35">
        <v>0</v>
      </c>
      <c r="H2634" s="3" t="s">
        <v>466</v>
      </c>
      <c r="I2634" s="36" t="s">
        <v>1</v>
      </c>
      <c r="J2634" s="36" t="s">
        <v>467</v>
      </c>
      <c r="K2634" s="36" t="str">
        <f t="shared" ca="1" si="41"/>
        <v>00D6EF94-084E-9675-97D5-07E587452846</v>
      </c>
      <c r="L2634" s="37"/>
      <c r="M2634" s="37" t="s">
        <v>115</v>
      </c>
    </row>
    <row r="2635" spans="1:13" ht="15" customHeight="1" x14ac:dyDescent="0.3">
      <c r="A2635" s="3" t="s">
        <v>513</v>
      </c>
      <c r="B2635" s="4" t="s">
        <v>113</v>
      </c>
      <c r="C2635" s="9" t="s">
        <v>114</v>
      </c>
      <c r="D2635" s="4" t="s">
        <v>458</v>
      </c>
      <c r="E2635" s="4" t="s">
        <v>39</v>
      </c>
      <c r="F2635" s="34" t="s">
        <v>352</v>
      </c>
      <c r="G2635" s="35">
        <v>0</v>
      </c>
      <c r="H2635" s="3" t="s">
        <v>466</v>
      </c>
      <c r="I2635" s="36" t="s">
        <v>1</v>
      </c>
      <c r="J2635" s="36" t="s">
        <v>467</v>
      </c>
      <c r="K2635" s="36" t="str">
        <f t="shared" ca="1" si="41"/>
        <v>2BE81A28-BF0D-664C-309F-F6CD70B77E86</v>
      </c>
      <c r="L2635" s="37"/>
      <c r="M2635" s="37" t="s">
        <v>115</v>
      </c>
    </row>
    <row r="2636" spans="1:13" ht="15" customHeight="1" x14ac:dyDescent="0.3">
      <c r="A2636" s="3" t="s">
        <v>513</v>
      </c>
      <c r="B2636" s="4" t="s">
        <v>113</v>
      </c>
      <c r="C2636" s="9" t="s">
        <v>114</v>
      </c>
      <c r="D2636" s="4" t="s">
        <v>458</v>
      </c>
      <c r="E2636" s="4" t="s">
        <v>39</v>
      </c>
      <c r="F2636" s="34" t="s">
        <v>354</v>
      </c>
      <c r="G2636" s="35">
        <v>0</v>
      </c>
      <c r="H2636" s="3" t="s">
        <v>466</v>
      </c>
      <c r="I2636" s="36" t="s">
        <v>1</v>
      </c>
      <c r="J2636" s="36" t="s">
        <v>467</v>
      </c>
      <c r="K2636" s="36" t="str">
        <f t="shared" ca="1" si="41"/>
        <v>82EA88B6-DDFE-C422-2CE6-02EDD41CAF6D</v>
      </c>
      <c r="L2636" s="37"/>
      <c r="M2636" s="37" t="s">
        <v>115</v>
      </c>
    </row>
    <row r="2637" spans="1:13" ht="15" customHeight="1" x14ac:dyDescent="0.3">
      <c r="A2637" s="3" t="s">
        <v>513</v>
      </c>
      <c r="B2637" s="4" t="s">
        <v>113</v>
      </c>
      <c r="C2637" s="9" t="s">
        <v>114</v>
      </c>
      <c r="D2637" s="4" t="s">
        <v>458</v>
      </c>
      <c r="E2637" s="4" t="s">
        <v>39</v>
      </c>
      <c r="F2637" s="34" t="s">
        <v>356</v>
      </c>
      <c r="G2637" s="35">
        <v>0</v>
      </c>
      <c r="H2637" s="3" t="s">
        <v>466</v>
      </c>
      <c r="I2637" s="36" t="s">
        <v>1</v>
      </c>
      <c r="J2637" s="36" t="s">
        <v>467</v>
      </c>
      <c r="K2637" s="36" t="str">
        <f t="shared" ca="1" si="41"/>
        <v>8756D4CA-EAB6-D181-7900-FFBE1EA531B7</v>
      </c>
      <c r="L2637" s="37"/>
      <c r="M2637" s="37" t="s">
        <v>115</v>
      </c>
    </row>
    <row r="2638" spans="1:13" ht="15" customHeight="1" x14ac:dyDescent="0.3">
      <c r="A2638" s="3" t="s">
        <v>513</v>
      </c>
      <c r="B2638" s="4" t="s">
        <v>113</v>
      </c>
      <c r="C2638" s="9" t="s">
        <v>114</v>
      </c>
      <c r="D2638" s="4" t="s">
        <v>458</v>
      </c>
      <c r="E2638" s="4" t="s">
        <v>39</v>
      </c>
      <c r="F2638" s="34" t="s">
        <v>358</v>
      </c>
      <c r="G2638" s="35">
        <v>0</v>
      </c>
      <c r="H2638" s="3" t="s">
        <v>466</v>
      </c>
      <c r="I2638" s="36" t="s">
        <v>1</v>
      </c>
      <c r="J2638" s="36" t="s">
        <v>467</v>
      </c>
      <c r="K2638" s="36" t="str">
        <f t="shared" ca="1" si="41"/>
        <v>9A3B7429-018B-3ACA-2AD3-7650BBDE859C</v>
      </c>
      <c r="L2638" s="37"/>
      <c r="M2638" s="37" t="s">
        <v>115</v>
      </c>
    </row>
    <row r="2639" spans="1:13" ht="15" customHeight="1" x14ac:dyDescent="0.3">
      <c r="A2639" s="3" t="s">
        <v>513</v>
      </c>
      <c r="B2639" s="4" t="s">
        <v>113</v>
      </c>
      <c r="C2639" s="9" t="s">
        <v>114</v>
      </c>
      <c r="D2639" s="4" t="s">
        <v>458</v>
      </c>
      <c r="E2639" s="4" t="s">
        <v>39</v>
      </c>
      <c r="F2639" s="34" t="s">
        <v>360</v>
      </c>
      <c r="G2639" s="35">
        <v>0</v>
      </c>
      <c r="H2639" s="3" t="s">
        <v>466</v>
      </c>
      <c r="I2639" s="36" t="s">
        <v>1</v>
      </c>
      <c r="J2639" s="36" t="s">
        <v>467</v>
      </c>
      <c r="K2639" s="36" t="str">
        <f t="shared" ca="1" si="41"/>
        <v>46EBB002-B1C0-B13A-1692-06F6B1404FEB</v>
      </c>
      <c r="L2639" s="37"/>
      <c r="M2639" s="37" t="s">
        <v>115</v>
      </c>
    </row>
    <row r="2640" spans="1:13" ht="15" customHeight="1" x14ac:dyDescent="0.3">
      <c r="A2640" s="3" t="s">
        <v>513</v>
      </c>
      <c r="B2640" s="4" t="s">
        <v>113</v>
      </c>
      <c r="C2640" s="9" t="s">
        <v>114</v>
      </c>
      <c r="D2640" s="4" t="s">
        <v>458</v>
      </c>
      <c r="E2640" s="4" t="s">
        <v>39</v>
      </c>
      <c r="F2640" s="34" t="s">
        <v>362</v>
      </c>
      <c r="G2640" s="35">
        <v>0</v>
      </c>
      <c r="H2640" s="3" t="s">
        <v>466</v>
      </c>
      <c r="I2640" s="36" t="s">
        <v>1</v>
      </c>
      <c r="J2640" s="36" t="s">
        <v>467</v>
      </c>
      <c r="K2640" s="36" t="str">
        <f t="shared" ca="1" si="41"/>
        <v>43F2453A-EEDE-C671-A584-43A36942C5A2</v>
      </c>
      <c r="L2640" s="37"/>
      <c r="M2640" s="37" t="s">
        <v>115</v>
      </c>
    </row>
    <row r="2641" spans="1:13" ht="15" customHeight="1" x14ac:dyDescent="0.3">
      <c r="A2641" s="3" t="s">
        <v>513</v>
      </c>
      <c r="B2641" s="4" t="s">
        <v>113</v>
      </c>
      <c r="C2641" s="9" t="s">
        <v>114</v>
      </c>
      <c r="D2641" s="4" t="s">
        <v>458</v>
      </c>
      <c r="E2641" s="4" t="s">
        <v>39</v>
      </c>
      <c r="F2641" s="34" t="s">
        <v>364</v>
      </c>
      <c r="G2641" s="35">
        <v>0</v>
      </c>
      <c r="H2641" s="3" t="s">
        <v>466</v>
      </c>
      <c r="I2641" s="36" t="s">
        <v>1</v>
      </c>
      <c r="J2641" s="36" t="s">
        <v>467</v>
      </c>
      <c r="K2641" s="36" t="str">
        <f t="shared" ca="1" si="41"/>
        <v>C21B78A3-77D8-717E-E8D3-013857369ED0</v>
      </c>
      <c r="L2641" s="37"/>
      <c r="M2641" s="37" t="s">
        <v>115</v>
      </c>
    </row>
    <row r="2642" spans="1:13" ht="15" customHeight="1" x14ac:dyDescent="0.3">
      <c r="A2642" s="3" t="s">
        <v>513</v>
      </c>
      <c r="B2642" s="4" t="s">
        <v>113</v>
      </c>
      <c r="C2642" s="9" t="s">
        <v>114</v>
      </c>
      <c r="D2642" s="4" t="s">
        <v>458</v>
      </c>
      <c r="E2642" s="4" t="s">
        <v>39</v>
      </c>
      <c r="F2642" s="34" t="s">
        <v>366</v>
      </c>
      <c r="G2642" s="35">
        <v>0</v>
      </c>
      <c r="H2642" s="3" t="s">
        <v>466</v>
      </c>
      <c r="I2642" s="36" t="s">
        <v>1</v>
      </c>
      <c r="J2642" s="36" t="s">
        <v>467</v>
      </c>
      <c r="K2642" s="36" t="str">
        <f t="shared" ca="1" si="41"/>
        <v>FEE235D3-CDCF-12AF-D6E5-D747D7050050</v>
      </c>
      <c r="L2642" s="37"/>
      <c r="M2642" s="37" t="s">
        <v>115</v>
      </c>
    </row>
    <row r="2643" spans="1:13" ht="15" customHeight="1" x14ac:dyDescent="0.3">
      <c r="A2643" s="3" t="s">
        <v>513</v>
      </c>
      <c r="B2643" s="4" t="s">
        <v>113</v>
      </c>
      <c r="C2643" s="9" t="s">
        <v>114</v>
      </c>
      <c r="D2643" s="4" t="s">
        <v>458</v>
      </c>
      <c r="E2643" s="4" t="s">
        <v>39</v>
      </c>
      <c r="F2643" s="34" t="s">
        <v>368</v>
      </c>
      <c r="G2643" s="35">
        <v>0</v>
      </c>
      <c r="H2643" s="3" t="s">
        <v>466</v>
      </c>
      <c r="I2643" s="36" t="s">
        <v>1</v>
      </c>
      <c r="J2643" s="36" t="s">
        <v>467</v>
      </c>
      <c r="K2643" s="36" t="str">
        <f t="shared" ca="1" si="41"/>
        <v>C2610CB5-22EB-576F-0891-CC5090C58AF1</v>
      </c>
      <c r="L2643" s="37"/>
      <c r="M2643" s="37" t="s">
        <v>115</v>
      </c>
    </row>
    <row r="2644" spans="1:13" ht="15" customHeight="1" x14ac:dyDescent="0.3">
      <c r="A2644" s="3" t="s">
        <v>513</v>
      </c>
      <c r="B2644" s="4" t="s">
        <v>113</v>
      </c>
      <c r="C2644" s="9" t="s">
        <v>114</v>
      </c>
      <c r="D2644" s="4" t="s">
        <v>458</v>
      </c>
      <c r="E2644" s="4" t="s">
        <v>39</v>
      </c>
      <c r="F2644" s="34" t="s">
        <v>370</v>
      </c>
      <c r="G2644" s="35">
        <v>0</v>
      </c>
      <c r="H2644" s="3" t="s">
        <v>466</v>
      </c>
      <c r="I2644" s="36" t="s">
        <v>1</v>
      </c>
      <c r="J2644" s="36" t="s">
        <v>467</v>
      </c>
      <c r="K2644" s="36" t="str">
        <f t="shared" ca="1" si="41"/>
        <v>17ADA03A-303D-66C4-0320-8E08976E0261</v>
      </c>
      <c r="L2644" s="37"/>
      <c r="M2644" s="37" t="s">
        <v>115</v>
      </c>
    </row>
    <row r="2645" spans="1:13" ht="15" customHeight="1" x14ac:dyDescent="0.3">
      <c r="A2645" s="3" t="s">
        <v>513</v>
      </c>
      <c r="B2645" s="4" t="s">
        <v>113</v>
      </c>
      <c r="C2645" s="9" t="s">
        <v>114</v>
      </c>
      <c r="D2645" s="4" t="s">
        <v>458</v>
      </c>
      <c r="E2645" s="4" t="s">
        <v>39</v>
      </c>
      <c r="F2645" s="34" t="s">
        <v>372</v>
      </c>
      <c r="G2645" s="35">
        <v>0</v>
      </c>
      <c r="H2645" s="3" t="s">
        <v>466</v>
      </c>
      <c r="I2645" s="36" t="s">
        <v>1</v>
      </c>
      <c r="J2645" s="36" t="s">
        <v>467</v>
      </c>
      <c r="K2645" s="36" t="str">
        <f t="shared" ca="1" si="41"/>
        <v>2266ACF7-365B-19B4-B3B9-8D82C73EA86C</v>
      </c>
      <c r="L2645" s="37"/>
      <c r="M2645" s="37" t="s">
        <v>115</v>
      </c>
    </row>
    <row r="2646" spans="1:13" ht="15" customHeight="1" x14ac:dyDescent="0.3">
      <c r="A2646" s="3" t="s">
        <v>513</v>
      </c>
      <c r="B2646" s="4" t="s">
        <v>113</v>
      </c>
      <c r="C2646" s="9" t="s">
        <v>114</v>
      </c>
      <c r="D2646" s="4" t="s">
        <v>458</v>
      </c>
      <c r="E2646" s="4" t="s">
        <v>39</v>
      </c>
      <c r="F2646" s="34" t="s">
        <v>250</v>
      </c>
      <c r="G2646" s="35">
        <v>0</v>
      </c>
      <c r="H2646" s="3" t="s">
        <v>466</v>
      </c>
      <c r="I2646" s="36" t="s">
        <v>1</v>
      </c>
      <c r="J2646" s="36" t="s">
        <v>467</v>
      </c>
      <c r="K2646" s="36" t="str">
        <f t="shared" ca="1" si="41"/>
        <v>773B3E98-3FCA-A904-69CD-59AE04821AFC</v>
      </c>
      <c r="L2646" s="37"/>
      <c r="M2646" s="37" t="s">
        <v>115</v>
      </c>
    </row>
    <row r="2647" spans="1:13" ht="15" customHeight="1" x14ac:dyDescent="0.3">
      <c r="A2647" s="3" t="s">
        <v>513</v>
      </c>
      <c r="B2647" s="4" t="s">
        <v>113</v>
      </c>
      <c r="C2647" s="9" t="s">
        <v>114</v>
      </c>
      <c r="D2647" s="4" t="s">
        <v>458</v>
      </c>
      <c r="E2647" s="4" t="s">
        <v>39</v>
      </c>
      <c r="F2647" s="38" t="s">
        <v>375</v>
      </c>
      <c r="G2647" s="39">
        <v>0</v>
      </c>
      <c r="H2647" s="3" t="s">
        <v>466</v>
      </c>
      <c r="I2647" s="36" t="s">
        <v>1</v>
      </c>
      <c r="J2647" s="36" t="s">
        <v>467</v>
      </c>
      <c r="K2647" s="36" t="str">
        <f t="shared" ca="1" si="41"/>
        <v>2DD71B75-C8D9-799E-C49A-6E5E0C1E68D0</v>
      </c>
      <c r="L2647" s="37"/>
      <c r="M2647" s="37" t="s">
        <v>115</v>
      </c>
    </row>
  </sheetData>
  <conditionalFormatting sqref="A1:XFD1">
    <cfRule type="expression" dxfId="276" priority="0">
      <formula>AND(ROW()=1,A$1&lt;&gt;"")</formula>
    </cfRule>
    <cfRule type="expression" dxfId="275" priority="0">
      <formula>AND(ROW()=1,OR(A$1="ExtObject",A$1="ExtSystem"))</formula>
    </cfRule>
    <cfRule type="expression" dxfId="274" priority="0">
      <formula>AND(OR(A$1="Category",A$1="CreatedBy",A$1="CreatedBy",A$1="Category",A$1="Chance",A$1="Owner",A$1="Risk",A$1="Impact",A$1="AssetType",A$1="Manufacturer",A$1="WarrantyGuarantorParts",A$1="Stage",A$1="ApprovedBy",A$1="WarrantyGuarantorLabor",A$1="Finish",A$1="Material",A$1="Constituents",A$1="FloorName",A$1="SpaceNames",A$1="Priors",A$1="ResourceNames",A$1="Status",A$1="TypeNames",A$1="ComponentNames",ISNUMBER(SEARCH("Unit",A$1)),ISNUMBER(SEARCH("Supplier",A$1)),ISNUMBER(SEARCH("RealisingElement",A$1)),ISNUMBER(SEARCH("ComponentName",A$1)),ISNUMBER(SEARCH("SheetName",A$1)),ISNUMBER(SEARCH("RowName",A$1)),ISNUMBER(SEARCH("ChildName",A$1)),ISNUMBER(SEARCH("ParentName",A$1))))</formula>
    </cfRule>
  </conditionalFormatting>
  <conditionalFormatting sqref="N2:XFD1045909 A2:M1048576">
    <cfRule type="expression" dxfId="273" priority="1">
      <formula>AND(OR(A$1="Category",A$1="CreatedBy",A$1="CreatedBy",A$1="Category",A$1="Chance",A$1="Owner",A$1="Risk",A$1="Impact",A$1="AssetType",A$1="Manufacturer",A$1="WarrantyGuarantorParts",A$1="Stage",A$1="ApprovedBy",A$1="WarrantyGuarantorLabor",A$1="Finish",A$1="Material",A$1="Constituents",A$1="FloorName",A$1="SpaceNames",A$1="Priors",A$1="ResourceNames",A$1="Status",A$1="TypeNames",A$1="ComponentNames",ISNUMBER(SEARCH("Unit",A$1)),ISNUMBER(SEARCH("Supplier",A$1)),ISNUMBER(SEARCH("RealisingElement",A$1)),ISNUMBER(SEARCH("ComponentName",A$1)),ISNUMBER(SEARCH("SheetName",A$1)),ISNUMBER(SEARCH("RowName",A$1)),ISNUMBER(SEARCH("ChildName",A$1)),ISNUMBER(SEARCH("ParentName",A$1))))</formula>
    </cfRule>
    <cfRule type="expression" dxfId="272" priority="1">
      <formula>AND(OR(A$1="SiteName",A$1="ProjectName",A$1="Name",A$1="Description",A$1="Mitigation",A$1="InstallationDate",A$1="WarrantyStartDate",A$1="CreatedOn",A$1="Directory",A$1="File",A$1="Value",A$1="Duration",A$1="Frequency",A$1="Start",A$1="ModelNumber",A$1="WarrantyDurationParts",A$1="WarrantyDurationLabor",A$1="NominalLength",A$1="NominalWidth",A$1="NominalHeight",A$1="Email",A$1="CreatedOn",A$1="Phone",A$1="Company",A$1="AreaMeasurement",ISNUMBER(SEARCH("Rotation",A$1)),ISNUMBER(SEARCH("Axis",A$1))))</formula>
    </cfRule>
    <cfRule type="expression" dxfId="271" priority="1">
      <formula>AND(OR(LEFT(A$1,3)="Ext",ISNUMBER(SEARCH("Ext",A$1))))</formula>
    </cfRule>
  </conditionalFormatting>
  <dataValidations count="10">
    <dataValidation type="list" errorStyle="information" allowBlank="1" showInputMessage="1" showErrorMessage="1" errorTitle="Allowed Values" error="If an Allowed Values List is present, Select a value from the drop-down, or enter a value in the cell." promptTitle="Value" prompt="The value of the object property presented alongside the output units." sqref="G1:G1048576" xr:uid="{00000000-0002-0000-1000-000000000000}">
      <formula1>INDIRECT(#REF!)</formula1>
    </dataValidation>
    <dataValidation allowBlank="1" showInputMessage="1" showErrorMessage="1" promptTitle="Name" prompt="This field must be unique" sqref="A1:A1048576" xr:uid="{00000000-0002-0000-1000-000001000000}"/>
    <dataValidation allowBlank="1" showInputMessage="1" showErrorMessage="1" promptTitle="CreatedOn" prompt="This is the date the row entry was entered on. It must be in the format yyyy-mm-ddThh:mm:ss.000. (The T must be included to separate the date and time)" sqref="C1:C1048576" xr:uid="{00000000-0002-0000-1000-000002000000}"/>
    <dataValidation type="list" allowBlank="1" showInputMessage="1" showErrorMessage="1" promptTitle="Category Classification" prompt="The extended classification(s) that the user associated to this item. Codes and descriptions are separated by colon ( : ) .Where more than one classification is assigned to an object it is separated by semi-colon ( ; )" sqref="D1:D1048576" xr:uid="{00000000-0002-0000-1000-000003000000}">
      <formula1>PEnum_AttributeType_ExtObject</formula1>
    </dataValidation>
    <dataValidation type="list" allowBlank="1" showInputMessage="1" showErrorMessage="1" sqref="H1:H1048576" xr:uid="{00000000-0002-0000-1000-000004000000}">
      <formula1>PEnum__Units</formula1>
    </dataValidation>
    <dataValidation type="list" allowBlank="1" showInputMessage="1" sqref="I1:I1048576" xr:uid="{00000000-0002-0000-1000-000005000000}">
      <formula1>PEnum_Meta_Category_Systems</formula1>
    </dataValidation>
    <dataValidation type="list" allowBlank="1" showInputMessage="1" showErrorMessage="1" promptTitle="ExtObject" prompt="This is the class of object according to the external system that exported the file. This could either be the systems native object classes or its mapped IfcClass." sqref="J1:J1048576" xr:uid="{00000000-0002-0000-1000-000006000000}">
      <formula1>INDIRECT("PEnum_"&amp;SheetName&amp;"_"&amp;INDIRECT(ADDRESS(1,COLUMN(J$1))))</formula1>
    </dataValidation>
    <dataValidation type="list" allowBlank="1" showInputMessage="1" showErrorMessage="1" promptTitle="Contact" prompt="This is a drop down list that refers to the Contacts Tab Column A:A" sqref="B1:B1048576" xr:uid="{00000000-0002-0000-1000-000007000000}">
      <formula1>Contact.Name</formula1>
    </dataValidation>
    <dataValidation type="list" allowBlank="1" showInputMessage="1" showErrorMessage="1" sqref="E1:E1048576" xr:uid="{00000000-0002-0000-1000-000008000000}">
      <formula1>PEnum__SheetName</formula1>
    </dataValidation>
    <dataValidation type="list" allowBlank="1" showInputMessage="1" showErrorMessage="1" promptTitle="Reference" prompt="In combination with the cell to the left, select the entity and item that this record relates to." sqref="F1:F1048576" xr:uid="{00000000-0002-0000-1000-000009000000}">
      <formula1>INDIRECT(E1&amp;".Name")</formula1>
    </dataValidation>
  </dataValidations>
  <hyperlinks>
    <hyperlink ref="B1" location="Contact.Name" display="Contact.Name" xr:uid="{00000000-0004-0000-1000-000000000000}"/>
    <hyperlink ref="D1" location="PEnum_AttributeType_ExtObject" display="PEnum_AttributeType_ExtObject" xr:uid="{00000000-0004-0000-1000-000001000000}"/>
    <hyperlink ref="E1" location="PEnum__SheetName" display="PEnum__SheetName" xr:uid="{00000000-0004-0000-1000-000002000000}"/>
    <hyperlink ref="F1" location="Type.Name" display="Type.Name" xr:uid="{00000000-0004-0000-1000-000003000000}"/>
    <hyperlink ref="H1" location="PEnum__Units" display="PEnum__Units" xr:uid="{00000000-0004-0000-1000-000004000000}"/>
    <hyperlink ref="I1" location="PEnum_Meta_Category_Systems" display="PEnum_Meta_Category_Systems" xr:uid="{00000000-0004-0000-1000-000005000000}"/>
    <hyperlink ref="J1" location="PEnum_Attribute_ExtObject" display="PEnum_Attribute_ExtObject" xr:uid="{00000000-0004-0000-1000-000006000000}"/>
  </hyperlinks>
  <pageMargins left="0.75" right="0.75" top="1" bottom="1" header="0.5" footer="0.5"/>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42"/>
  </sheetPr>
  <dimension ref="A1:O4"/>
  <sheetViews>
    <sheetView workbookViewId="0">
      <selection activeCell="F3" sqref="F3"/>
    </sheetView>
  </sheetViews>
  <sheetFormatPr defaultColWidth="5.5546875" defaultRowHeight="15" customHeight="1" x14ac:dyDescent="0.3"/>
  <cols>
    <col min="1" max="1" width="70.21875" style="18" customWidth="1"/>
    <col min="2" max="2" width="5.5546875" style="18"/>
    <col min="3" max="3" width="19" style="2" bestFit="1" customWidth="1"/>
    <col min="4" max="4" width="5.5546875" style="18"/>
    <col min="5" max="5" width="11.109375" style="18" bestFit="1" customWidth="1"/>
    <col min="6" max="6" width="72.33203125" style="18" bestFit="1" customWidth="1"/>
    <col min="7" max="8" width="5.5546875" style="18"/>
    <col min="9" max="9" width="13.6640625" style="18" customWidth="1"/>
    <col min="10" max="10" width="20.88671875" style="18" customWidth="1"/>
    <col min="11" max="11" width="15.88671875" style="18" customWidth="1"/>
    <col min="12" max="12" width="60.77734375" style="18" customWidth="1"/>
    <col min="13" max="15" width="5.5546875" style="18"/>
  </cols>
  <sheetData>
    <row r="1" spans="1:15" s="19" customFormat="1" ht="101.25" customHeight="1" x14ac:dyDescent="0.3">
      <c r="A1" s="19" t="s">
        <v>120</v>
      </c>
      <c r="B1" s="19" t="s">
        <v>95</v>
      </c>
      <c r="C1" s="21" t="s">
        <v>96</v>
      </c>
      <c r="D1" s="19" t="s">
        <v>97</v>
      </c>
      <c r="E1" s="19" t="s">
        <v>399</v>
      </c>
      <c r="F1" s="19" t="s">
        <v>442</v>
      </c>
      <c r="G1" s="19" t="s">
        <v>514</v>
      </c>
      <c r="H1" s="19" t="s">
        <v>515</v>
      </c>
      <c r="I1" s="19" t="s">
        <v>516</v>
      </c>
      <c r="J1" s="19" t="s">
        <v>100</v>
      </c>
      <c r="K1" s="19" t="s">
        <v>101</v>
      </c>
      <c r="L1" s="19" t="s">
        <v>102</v>
      </c>
      <c r="M1" s="19" t="s">
        <v>517</v>
      </c>
      <c r="N1" s="19" t="s">
        <v>518</v>
      </c>
      <c r="O1" s="19" t="s">
        <v>519</v>
      </c>
    </row>
    <row r="2" spans="1:15" ht="15.75" customHeight="1" x14ac:dyDescent="0.3">
      <c r="A2" s="27" t="s">
        <v>520</v>
      </c>
      <c r="B2" s="18" t="s">
        <v>119</v>
      </c>
      <c r="C2" s="2">
        <f ca="1">NOW()</f>
        <v>43581.499936805558</v>
      </c>
      <c r="D2" s="18" t="s">
        <v>521</v>
      </c>
      <c r="E2" s="18" t="s">
        <v>30</v>
      </c>
      <c r="F2" s="18" t="s">
        <v>522</v>
      </c>
      <c r="G2" s="18">
        <v>-3</v>
      </c>
      <c r="H2" s="18">
        <v>53</v>
      </c>
      <c r="I2" s="18">
        <v>200</v>
      </c>
      <c r="J2" s="18" t="s">
        <v>1</v>
      </c>
      <c r="K2" s="18" t="s">
        <v>523</v>
      </c>
      <c r="L2" s="18" t="s">
        <v>115</v>
      </c>
      <c r="M2" s="18">
        <v>0</v>
      </c>
      <c r="N2" s="18">
        <v>0</v>
      </c>
      <c r="O2" s="28">
        <v>0</v>
      </c>
    </row>
    <row r="3" spans="1:15" ht="15" customHeight="1" x14ac:dyDescent="0.3">
      <c r="A3" s="27" t="s">
        <v>158</v>
      </c>
      <c r="B3" s="18" t="s">
        <v>113</v>
      </c>
      <c r="C3" s="2" t="s">
        <v>114</v>
      </c>
      <c r="D3" s="18" t="s">
        <v>521</v>
      </c>
      <c r="E3" s="18" t="s">
        <v>30</v>
      </c>
      <c r="F3" s="18" t="s">
        <v>158</v>
      </c>
      <c r="G3" s="18">
        <v>0</v>
      </c>
      <c r="H3" s="18">
        <v>100</v>
      </c>
      <c r="I3" s="18">
        <v>0</v>
      </c>
      <c r="J3" s="18" t="s">
        <v>524</v>
      </c>
      <c r="K3" s="18" t="s">
        <v>159</v>
      </c>
      <c r="L3" s="18" t="s">
        <v>525</v>
      </c>
      <c r="M3" s="18">
        <v>0</v>
      </c>
      <c r="N3" s="18">
        <v>0</v>
      </c>
      <c r="O3" s="28">
        <v>0</v>
      </c>
    </row>
    <row r="4" spans="1:15" ht="15" customHeight="1" x14ac:dyDescent="0.3">
      <c r="A4" s="27" t="s">
        <v>160</v>
      </c>
      <c r="B4" s="18" t="s">
        <v>113</v>
      </c>
      <c r="C4" s="2" t="s">
        <v>114</v>
      </c>
      <c r="D4" s="18" t="s">
        <v>521</v>
      </c>
      <c r="E4" s="18" t="s">
        <v>30</v>
      </c>
      <c r="F4" s="18" t="s">
        <v>160</v>
      </c>
      <c r="G4" s="18">
        <v>0</v>
      </c>
      <c r="H4" s="18">
        <v>0</v>
      </c>
      <c r="I4" s="18">
        <v>4000</v>
      </c>
      <c r="J4" s="18" t="s">
        <v>524</v>
      </c>
      <c r="K4" s="18" t="s">
        <v>159</v>
      </c>
      <c r="L4" s="18" t="s">
        <v>526</v>
      </c>
      <c r="M4" s="18">
        <v>0</v>
      </c>
      <c r="N4" s="18">
        <v>0</v>
      </c>
      <c r="O4" s="28">
        <v>0</v>
      </c>
    </row>
  </sheetData>
  <conditionalFormatting sqref="A1:XFD1">
    <cfRule type="expression" dxfId="254" priority="0">
      <formula>AND(ROW()=1,A$1&lt;&gt;"")</formula>
    </cfRule>
    <cfRule type="expression" dxfId="253" priority="0">
      <formula>AND(ROW()=1,OR(A$1="ExtObject",A$1="ExtSystem"))</formula>
    </cfRule>
    <cfRule type="expression" dxfId="252" priority="0">
      <formula>AND(OR(A$1="Category",A$1="CreatedBy",A$1="CreatedBy",A$1="Category",A$1="Chance",A$1="Owner",A$1="Risk",A$1="Impact",A$1="AssetType",A$1="Manufacturer",A$1="WarrantyGuarantorParts",A$1="Stage",A$1="ApprovedBy",A$1="WarrantyGuarantorLabor",A$1="Finish",A$1="Material",A$1="Constituents",A$1="FloorName",A$1="SpaceNames",A$1="Priors",A$1="ResourceNames",A$1="Status",A$1="TypeNames",A$1="ComponentNames",ISNUMBER(SEARCH("Unit",A$1)),ISNUMBER(SEARCH("Supplier",A$1)),ISNUMBER(SEARCH("RealisingElement",A$1)),ISNUMBER(SEARCH("ComponentName",A$1)),ISNUMBER(SEARCH("SheetName",A$1)),ISNUMBER(SEARCH("RowName",A$1)),ISNUMBER(SEARCH("ChildName",A$1)),ISNUMBER(SEARCH("ParentName",A$1))))</formula>
    </cfRule>
  </conditionalFormatting>
  <conditionalFormatting sqref="A2:XFD4 P5:XFD1048564 A5:O1048532">
    <cfRule type="expression" dxfId="251" priority="1">
      <formula>AND(OR(A$1="Category",A$1="CreatedBy",A$1="CreatedBy",A$1="Category",A$1="Chance",A$1="Owner",A$1="Risk",A$1="Impact",A$1="AssetType",A$1="Manufacturer",A$1="WarrantyGuarantorParts",A$1="Stage",A$1="ApprovedBy",A$1="WarrantyGuarantorLabor",A$1="Finish",A$1="Material",A$1="Constituents",A$1="FloorName",A$1="SpaceNames",A$1="Priors",A$1="ResourceNames",A$1="Status",A$1="TypeNames",A$1="ComponentNames",ISNUMBER(SEARCH("Unit",A$1)),ISNUMBER(SEARCH("Supplier",A$1)),ISNUMBER(SEARCH("RealisingElement",A$1)),ISNUMBER(SEARCH("ComponentName",A$1)),ISNUMBER(SEARCH("SheetName",A$1)),ISNUMBER(SEARCH("RowName",A$1)),ISNUMBER(SEARCH("ChildName",A$1)),ISNUMBER(SEARCH("ParentName",A$1))))</formula>
    </cfRule>
    <cfRule type="expression" dxfId="250" priority="1">
      <formula>AND(OR(A$1="SiteName",A$1="ProjectName",A$1="Name",A$1="Description",A$1="Mitigation",A$1="InstallationDate",A$1="WarrantyStartDate",A$1="CreatedOn",A$1="Directory",A$1="File",A$1="Value",A$1="Duration",A$1="Frequency",A$1="Start",A$1="ModelNumber",A$1="WarrantyDurationParts",A$1="WarrantyDurationLabor",A$1="NominalLength",A$1="NominalWidth",A$1="NominalHeight",A$1="Email",A$1="CreatedOn",A$1="Phone",A$1="Company",A$1="AreaMeasurement",ISNUMBER(SEARCH("Rotation",A$1)),ISNUMBER(SEARCH("Axis",A$1))))</formula>
    </cfRule>
    <cfRule type="expression" dxfId="249" priority="1">
      <formula>AND(OR(LEFT(A$1,3)="Ext",ISNUMBER(SEARCH("Ext",A$1))))</formula>
    </cfRule>
  </conditionalFormatting>
  <dataValidations count="5">
    <dataValidation type="list" allowBlank="1" showInputMessage="1" showErrorMessage="1" promptTitle="Contact" prompt="This is a drop down list that refers to the Contacts Tab Column A:A" sqref="B1:B1048576" xr:uid="{00000000-0002-0000-1100-000000000000}">
      <formula1>Contact.Name</formula1>
    </dataValidation>
    <dataValidation type="list" allowBlank="1" showInputMessage="1" showErrorMessage="1" sqref="E1:E1048576" xr:uid="{00000000-0002-0000-1100-000001000000}">
      <formula1>PEnum__Coordinate_SheetName</formula1>
    </dataValidation>
    <dataValidation type="list" allowBlank="1" showInputMessage="1" showErrorMessage="1" promptTitle="Reference" prompt="In combination with the cell to the left, select the entity and item that this record relates to." sqref="F1:F1048576" xr:uid="{00000000-0002-0000-1100-000002000000}">
      <formula1>INDIRECT(E1&amp;".Name")</formula1>
    </dataValidation>
    <dataValidation type="list" allowBlank="1" showInputMessage="1" sqref="J1:J1048576" xr:uid="{00000000-0002-0000-1100-000003000000}">
      <formula1>PEnum_Meta_Category_Systems</formula1>
    </dataValidation>
    <dataValidation type="list" allowBlank="1" showInputMessage="1" showErrorMessage="1" promptTitle="ExtObject" prompt="This is the class of object according to the external system that exported the file. This could either be the systems native object classes or its mapped IfcClass." sqref="K1:K1048576" xr:uid="{00000000-0002-0000-1100-000004000000}">
      <formula1>INDIRECT("PEnum_"&amp;SheetName&amp;"_"&amp;INDIRECT(ADDRESS(1,COLUMN(K$1))))</formula1>
    </dataValidation>
  </dataValidations>
  <hyperlinks>
    <hyperlink ref="B1" location="Contact.Name" display="Contact.Name" xr:uid="{00000000-0004-0000-1100-000000000000}"/>
    <hyperlink ref="D1" location="PEnum_Coordinate_Category" display="PEnum_Coordinate_Category" xr:uid="{00000000-0004-0000-1100-000001000000}"/>
    <hyperlink ref="E1" location="PEnum__Coordinate_SheetName" display="PEnum__Coordinate_SheetName" xr:uid="{00000000-0004-0000-1100-000002000000}"/>
    <hyperlink ref="F1" location="Floor.Name" display="Floor.Name" xr:uid="{00000000-0004-0000-1100-000003000000}"/>
    <hyperlink ref="J1" location="PEnum_Meta_Category_Systems" display="PEnum_Meta_Category_Systems" xr:uid="{00000000-0004-0000-1100-000004000000}"/>
    <hyperlink ref="K1" location="PEnum_Coordinate_ExtObject" display="PEnum_Coordinate_ExtObject" xr:uid="{00000000-0004-0000-1100-000005000000}"/>
  </hyperlinks>
  <pageMargins left="0.75" right="0.75" top="1" bottom="1" header="0.5" footer="0.5"/>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Classification" prompt="This is a user assigned classifcation drop-down list. The system can be seclected on the drop down tab and the drop down list can be defined in the picklists tab." xr:uid="{00000000-0002-0000-1100-000005000000}">
          <x14:formula1>
            <xm:f>INDIRECT(_xlfn.TEXTJOIN("_",1,"Penum",SheetName,"Category",Instruction!$B$8,TRIM(LEFT(D1,IFERROR(FIND(":",D1)-1,0)))))</xm:f>
          </x14:formula1>
          <xm:sqref>D1:D1048576</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8"/>
  </sheetPr>
  <dimension ref="A1:Q2"/>
  <sheetViews>
    <sheetView workbookViewId="0">
      <selection activeCell="C2" sqref="C2"/>
    </sheetView>
  </sheetViews>
  <sheetFormatPr defaultColWidth="5.5546875" defaultRowHeight="15" customHeight="1" x14ac:dyDescent="0.3"/>
  <cols>
    <col min="1" max="2" width="5.5546875" style="18"/>
    <col min="3" max="3" width="19" style="2" bestFit="1" customWidth="1"/>
    <col min="4" max="17" width="5.5546875" style="18"/>
  </cols>
  <sheetData>
    <row r="1" spans="1:17" s="19" customFormat="1" ht="67.5" customHeight="1" x14ac:dyDescent="0.3">
      <c r="A1" s="19" t="s">
        <v>120</v>
      </c>
      <c r="B1" s="19" t="s">
        <v>95</v>
      </c>
      <c r="C1" s="21" t="s">
        <v>96</v>
      </c>
      <c r="D1" s="19" t="s">
        <v>97</v>
      </c>
      <c r="E1" s="19" t="s">
        <v>527</v>
      </c>
      <c r="F1" s="19" t="s">
        <v>528</v>
      </c>
      <c r="G1" s="19" t="s">
        <v>68</v>
      </c>
      <c r="H1" s="19" t="s">
        <v>529</v>
      </c>
      <c r="I1" s="19" t="s">
        <v>530</v>
      </c>
      <c r="J1" s="19" t="s">
        <v>406</v>
      </c>
      <c r="K1" s="19" t="s">
        <v>531</v>
      </c>
      <c r="L1" s="19" t="s">
        <v>137</v>
      </c>
      <c r="M1" s="19" t="s">
        <v>532</v>
      </c>
      <c r="N1" s="19" t="s">
        <v>533</v>
      </c>
      <c r="O1" s="19" t="s">
        <v>100</v>
      </c>
      <c r="P1" s="19" t="s">
        <v>101</v>
      </c>
      <c r="Q1" s="19" t="s">
        <v>102</v>
      </c>
    </row>
    <row r="2" spans="1:17" ht="15.75" customHeight="1" x14ac:dyDescent="0.3">
      <c r="A2" s="27" t="s">
        <v>115</v>
      </c>
      <c r="B2" s="18" t="s">
        <v>119</v>
      </c>
      <c r="C2" s="2">
        <f ca="1">NOW()</f>
        <v>43581.499936805558</v>
      </c>
      <c r="D2" s="18" t="s">
        <v>534</v>
      </c>
      <c r="E2" s="18" t="s">
        <v>535</v>
      </c>
      <c r="F2" s="18" t="s">
        <v>535</v>
      </c>
      <c r="G2" s="18" t="s">
        <v>535</v>
      </c>
      <c r="H2" s="18" t="s">
        <v>28</v>
      </c>
      <c r="I2" s="18" t="s">
        <v>536</v>
      </c>
      <c r="J2" s="18" t="s">
        <v>28</v>
      </c>
      <c r="K2" s="18" t="s">
        <v>536</v>
      </c>
      <c r="L2" s="18" t="s">
        <v>115</v>
      </c>
      <c r="M2" s="18" t="s">
        <v>119</v>
      </c>
      <c r="N2" s="18" t="s">
        <v>115</v>
      </c>
      <c r="O2" s="18" t="s">
        <v>1</v>
      </c>
      <c r="P2" s="18" t="s">
        <v>537</v>
      </c>
      <c r="Q2" s="28" t="s">
        <v>115</v>
      </c>
    </row>
  </sheetData>
  <conditionalFormatting sqref="A1:XFD1">
    <cfRule type="expression" dxfId="230" priority="0">
      <formula>AND(ROW()=1,A$1&lt;&gt;"")</formula>
    </cfRule>
    <cfRule type="expression" dxfId="229" priority="0">
      <formula>AND(ROW()=1,OR(A$1="ExtObject",A$1="ExtSystem"))</formula>
    </cfRule>
    <cfRule type="expression" dxfId="228" priority="0">
      <formula>AND(OR(A$1="Category",A$1="CreatedBy",A$1="CreatedBy",A$1="Category",A$1="Chance",A$1="Owner",A$1="Risk",A$1="Impact",A$1="AssetType",A$1="Manufacturer",A$1="WarrantyGuarantorParts",A$1="Stage",A$1="ApprovedBy",A$1="WarrantyGuarantorLabor",A$1="Finish",A$1="Material",A$1="Constituents",A$1="FloorName",A$1="SpaceNames",A$1="Priors",A$1="ResourceNames",A$1="Status",A$1="TypeNames",A$1="ComponentNames",ISNUMBER(SEARCH("Unit",A$1)),ISNUMBER(SEARCH("Supplier",A$1)),ISNUMBER(SEARCH("RealisingElement",A$1)),ISNUMBER(SEARCH("ComponentName",A$1)),ISNUMBER(SEARCH("SheetName",A$1)),ISNUMBER(SEARCH("RowName",A$1)),ISNUMBER(SEARCH("ChildName",A$1)),ISNUMBER(SEARCH("ParentName",A$1))))</formula>
    </cfRule>
  </conditionalFormatting>
  <conditionalFormatting sqref="A2:XFD1048564">
    <cfRule type="expression" dxfId="227" priority="1">
      <formula>AND(OR(A$1="Category",A$1="CreatedBy",A$1="CreatedBy",A$1="Category",A$1="Chance",A$1="Owner",A$1="Risk",A$1="Impact",A$1="AssetType",A$1="Manufacturer",A$1="WarrantyGuarantorParts",A$1="Stage",A$1="ApprovedBy",A$1="WarrantyGuarantorLabor",A$1="Finish",A$1="Material",A$1="Constituents",A$1="FloorName",A$1="SpaceNames",A$1="Priors",A$1="ResourceNames",A$1="Status",A$1="TypeNames",A$1="ComponentNames",ISNUMBER(SEARCH("Unit",A$1)),ISNUMBER(SEARCH("Supplier",A$1)),ISNUMBER(SEARCH("RealisingElement",A$1)),ISNUMBER(SEARCH("ComponentName",A$1)),ISNUMBER(SEARCH("SheetName",A$1)),ISNUMBER(SEARCH("RowName",A$1)),ISNUMBER(SEARCH("ChildName",A$1)),ISNUMBER(SEARCH("ParentName",A$1))))</formula>
    </cfRule>
    <cfRule type="expression" dxfId="226" priority="1">
      <formula>AND(OR(A$1="SiteName",A$1="ProjectName",A$1="Name",A$1="Description",A$1="Mitigation",A$1="InstallationDate",A$1="WarrantyStartDate",A$1="CreatedOn",A$1="Directory",A$1="File",A$1="Value",A$1="Duration",A$1="Frequency",A$1="Start",A$1="ModelNumber",A$1="WarrantyDurationParts",A$1="WarrantyDurationLabor",A$1="NominalLength",A$1="NominalWidth",A$1="NominalHeight",A$1="Email",A$1="CreatedOn",A$1="Phone",A$1="Company",A$1="AreaMeasurement",ISNUMBER(SEARCH("Rotation",A$1)),ISNUMBER(SEARCH("Axis",A$1))))</formula>
    </cfRule>
    <cfRule type="expression" dxfId="225" priority="1">
      <formula>AND(OR(LEFT(A$1,3)="Ext",ISNUMBER(SEARCH("Ext",A$1))))</formula>
    </cfRule>
  </conditionalFormatting>
  <dataValidations count="11">
    <dataValidation allowBlank="1" showInputMessage="1" showErrorMessage="1" promptTitle="Name" prompt="This field must be unique" sqref="A1:A1048576" xr:uid="{00000000-0002-0000-1200-000000000000}"/>
    <dataValidation type="list" allowBlank="1" showInputMessage="1" showErrorMessage="1" promptTitle="Contact" prompt="This is a drop down list that refers to the Contacts Tab Column A:A" sqref="B1:B1048576 M1:M1048576" xr:uid="{00000000-0002-0000-1200-000001000000}">
      <formula1>Contact.Name</formula1>
    </dataValidation>
    <dataValidation allowBlank="1" showInputMessage="1" showErrorMessage="1" promptTitle="CreatedOn" prompt="This is the date the row entry was entered on. It must be in the format yyyy-mm-ddThh:mm:ss.000. (The T must be included to separate the date and time)" sqref="C1:C1048576" xr:uid="{00000000-0002-0000-1200-000002000000}"/>
    <dataValidation type="list" allowBlank="1" showInputMessage="1" showErrorMessage="1" promptTitle="Classification" prompt="This is a user assigned classifcation drop-down list. The system can be seclected on the drop down tab and the drop down list can be defined in the picklists tab." sqref="D1:D1048576" xr:uid="{00000000-0002-0000-1200-000003000000}">
      <formula1>INDIRECT("PEnum_"&amp;SheetName&amp;"_"&amp;INDIRECT(ADDRESS(1,COLUMN(D$1))))</formula1>
    </dataValidation>
    <dataValidation type="list" allowBlank="1" showInputMessage="1" showErrorMessage="1" sqref="E1:E1048576" xr:uid="{00000000-0002-0000-1200-000004000000}">
      <formula1>PEnum_Issue_Risk</formula1>
    </dataValidation>
    <dataValidation type="list" allowBlank="1" showInputMessage="1" showErrorMessage="1" sqref="F1:F1048576" xr:uid="{00000000-0002-0000-1200-000005000000}">
      <formula1>PEnum_Issue_Chance</formula1>
    </dataValidation>
    <dataValidation type="list" allowBlank="1" showInputMessage="1" showErrorMessage="1" sqref="G1:G1048576" xr:uid="{00000000-0002-0000-1200-000006000000}">
      <formula1>PEnum_Issue_Impact</formula1>
    </dataValidation>
    <dataValidation type="list" allowBlank="1" showInputMessage="1" showErrorMessage="1" sqref="H1:H1048576 J1:J1048576" xr:uid="{00000000-0002-0000-1200-000007000000}">
      <formula1>PEnum__SheetName</formula1>
    </dataValidation>
    <dataValidation type="list" allowBlank="1" showInputMessage="1" showErrorMessage="1" promptTitle="Reference" prompt="In combination with the cell to the left, select the entity and item that this record relates to." sqref="I1:I1048576 K1:K1048576" xr:uid="{00000000-0002-0000-1200-000008000000}">
      <formula1>INDIRECT(H1&amp;".Name")</formula1>
    </dataValidation>
    <dataValidation type="list" allowBlank="1" showInputMessage="1" sqref="O1:O1048576" xr:uid="{00000000-0002-0000-1200-000009000000}">
      <formula1>PEnum_Meta_Category_Systems</formula1>
    </dataValidation>
    <dataValidation type="list" allowBlank="1" showInputMessage="1" showErrorMessage="1" promptTitle="ExtObject" prompt="This is the class of object according to the external system that exported the file. This could either be the systems native object classes or its mapped IfcClass." sqref="P1:P1048576" xr:uid="{00000000-0002-0000-1200-00000A000000}">
      <formula1>INDIRECT("PEnum_"&amp;SheetName&amp;"_"&amp;INDIRECT(ADDRESS(1,COLUMN(P$1))))</formula1>
    </dataValidation>
  </dataValidations>
  <hyperlinks>
    <hyperlink ref="B1" location="Contact.Name" display="Contact.Name" xr:uid="{00000000-0004-0000-1200-000000000000}"/>
    <hyperlink ref="D1" location="PEnum_Issue_Category" display="PEnum_Issue_Category" xr:uid="{00000000-0004-0000-1200-000001000000}"/>
    <hyperlink ref="E1" location="PEnum_Issue_Risk" display="PEnum_Issue_Risk" xr:uid="{00000000-0004-0000-1200-000002000000}"/>
    <hyperlink ref="F1" location="PEnum_Issue_Chance" display="PEnum_Issue_Chance" xr:uid="{00000000-0004-0000-1200-000003000000}"/>
    <hyperlink ref="G1" location="PEnum_Issue_Impact" display="PEnum_Issue_Impact" xr:uid="{00000000-0004-0000-1200-000004000000}"/>
    <hyperlink ref="H1" location="PEnum__SheetName" display="PEnum__SheetName" xr:uid="{00000000-0004-0000-1200-000005000000}"/>
    <hyperlink ref="I1" location="Facility.Name" display="Facility.Name" xr:uid="{00000000-0004-0000-1200-000006000000}"/>
    <hyperlink ref="J1" location="PEnum__SheetName" display="PEnum__SheetName" xr:uid="{00000000-0004-0000-1200-000007000000}"/>
    <hyperlink ref="K1" location="Facility.Name" display="Facility.Name" xr:uid="{00000000-0004-0000-1200-000008000000}"/>
    <hyperlink ref="M1" location="Contact.Name" display="Contact.Name" xr:uid="{00000000-0004-0000-1200-000009000000}"/>
    <hyperlink ref="O1" location="PEnum_Meta_Category_Systems" display="PEnum_Meta_Category_Systems" xr:uid="{00000000-0004-0000-1200-00000A000000}"/>
    <hyperlink ref="P1" location="PEnum_Issue_ExtObject" display="PEnum_Issue_ExtObject" xr:uid="{00000000-0004-0000-1200-00000B000000}"/>
  </hyperlinks>
  <pageMargins left="0.75" right="0.75" top="1" bottom="1" header="0.5" footer="0.5"/>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workbookViewId="0">
      <selection activeCell="A3" sqref="A3"/>
    </sheetView>
  </sheetViews>
  <sheetFormatPr defaultColWidth="5.5546875" defaultRowHeight="15" customHeight="1" x14ac:dyDescent="0.3"/>
  <cols>
    <col min="1" max="1" width="48.88671875" style="18" customWidth="1"/>
    <col min="2" max="2" width="5.5546875" style="18"/>
    <col min="3" max="3" width="18.33203125" style="20" bestFit="1" customWidth="1"/>
    <col min="4" max="6" width="5.5546875" style="18"/>
    <col min="7" max="7" width="14.6640625" style="18" customWidth="1"/>
    <col min="8" max="19" width="5.5546875" style="18"/>
  </cols>
  <sheetData>
    <row r="1" spans="1:19" s="19" customFormat="1" ht="94.5" customHeight="1" x14ac:dyDescent="0.3">
      <c r="A1" s="19" t="s">
        <v>94</v>
      </c>
      <c r="B1" s="19" t="s">
        <v>95</v>
      </c>
      <c r="C1" s="21" t="s">
        <v>96</v>
      </c>
      <c r="D1" s="19" t="s">
        <v>97</v>
      </c>
      <c r="E1" s="19" t="s">
        <v>98</v>
      </c>
      <c r="F1" s="19" t="s">
        <v>99</v>
      </c>
      <c r="G1" s="19" t="s">
        <v>100</v>
      </c>
      <c r="H1" s="19" t="s">
        <v>101</v>
      </c>
      <c r="I1" s="19" t="s">
        <v>102</v>
      </c>
      <c r="J1" s="19" t="s">
        <v>103</v>
      </c>
      <c r="K1" s="19" t="s">
        <v>104</v>
      </c>
      <c r="L1" s="19" t="s">
        <v>105</v>
      </c>
      <c r="M1" s="19" t="s">
        <v>106</v>
      </c>
      <c r="N1" s="19" t="s">
        <v>107</v>
      </c>
      <c r="O1" s="19" t="s">
        <v>108</v>
      </c>
      <c r="P1" s="19" t="s">
        <v>109</v>
      </c>
      <c r="Q1" s="19" t="s">
        <v>110</v>
      </c>
      <c r="R1" s="19" t="s">
        <v>111</v>
      </c>
      <c r="S1" s="19" t="s">
        <v>112</v>
      </c>
    </row>
    <row r="2" spans="1:19" ht="15" customHeight="1" x14ac:dyDescent="0.3">
      <c r="A2" s="22" t="s">
        <v>113</v>
      </c>
      <c r="B2" s="18" t="s">
        <v>113</v>
      </c>
      <c r="C2" s="20" t="s">
        <v>114</v>
      </c>
      <c r="D2" s="23" t="s">
        <v>115</v>
      </c>
      <c r="E2" s="23" t="s">
        <v>115</v>
      </c>
      <c r="F2" s="23" t="s">
        <v>115</v>
      </c>
      <c r="G2" s="23" t="s">
        <v>116</v>
      </c>
      <c r="H2" s="23" t="s">
        <v>117</v>
      </c>
      <c r="I2" s="18" t="s">
        <v>113</v>
      </c>
      <c r="J2" s="23" t="s">
        <v>115</v>
      </c>
      <c r="K2" s="23" t="s">
        <v>115</v>
      </c>
      <c r="L2" s="18" t="s">
        <v>118</v>
      </c>
      <c r="M2" s="23" t="s">
        <v>115</v>
      </c>
      <c r="N2" s="23" t="s">
        <v>115</v>
      </c>
      <c r="O2" s="23" t="s">
        <v>115</v>
      </c>
      <c r="P2" s="23" t="s">
        <v>115</v>
      </c>
      <c r="Q2" s="23" t="s">
        <v>115</v>
      </c>
      <c r="R2" s="23" t="s">
        <v>115</v>
      </c>
      <c r="S2" s="23" t="s">
        <v>115</v>
      </c>
    </row>
    <row r="3" spans="1:19" ht="15" customHeight="1" x14ac:dyDescent="0.3">
      <c r="A3" s="24" t="s">
        <v>119</v>
      </c>
      <c r="B3" s="18" t="s">
        <v>113</v>
      </c>
      <c r="C3" s="20" t="s">
        <v>114</v>
      </c>
      <c r="D3" s="23" t="s">
        <v>115</v>
      </c>
      <c r="E3" s="23" t="s">
        <v>115</v>
      </c>
      <c r="F3" s="23" t="s">
        <v>115</v>
      </c>
      <c r="G3" s="23" t="s">
        <v>116</v>
      </c>
      <c r="H3" s="23" t="s">
        <v>117</v>
      </c>
      <c r="I3" s="18" t="s">
        <v>113</v>
      </c>
      <c r="J3" s="23" t="s">
        <v>115</v>
      </c>
      <c r="K3" s="23" t="s">
        <v>115</v>
      </c>
      <c r="L3" s="18" t="s">
        <v>118</v>
      </c>
      <c r="M3" s="23" t="s">
        <v>115</v>
      </c>
      <c r="N3" s="23" t="s">
        <v>115</v>
      </c>
      <c r="O3" s="23" t="s">
        <v>115</v>
      </c>
      <c r="P3" s="23" t="s">
        <v>115</v>
      </c>
      <c r="Q3" s="23" t="s">
        <v>115</v>
      </c>
      <c r="R3" s="23" t="s">
        <v>115</v>
      </c>
      <c r="S3" s="23" t="s">
        <v>115</v>
      </c>
    </row>
    <row r="4" spans="1:19" ht="15" customHeight="1" x14ac:dyDescent="0.3">
      <c r="A4" s="25"/>
      <c r="B4" s="25"/>
      <c r="C4" s="26"/>
      <c r="D4" s="25"/>
      <c r="E4" s="25"/>
      <c r="F4" s="25"/>
      <c r="G4" s="25"/>
      <c r="H4" s="25"/>
      <c r="I4" s="25"/>
      <c r="J4" s="25"/>
      <c r="K4" s="25"/>
      <c r="L4" s="25"/>
      <c r="M4" s="25"/>
      <c r="N4" s="25"/>
      <c r="O4" s="25"/>
      <c r="P4" s="25"/>
      <c r="Q4" s="25"/>
      <c r="R4" s="25"/>
      <c r="S4" s="25"/>
    </row>
  </sheetData>
  <conditionalFormatting sqref="A1:XFD1">
    <cfRule type="expression" dxfId="624" priority="0">
      <formula>AND(ROW()=1,A$1&lt;&gt;"")</formula>
    </cfRule>
    <cfRule type="expression" dxfId="623" priority="0">
      <formula>AND(ROW()=1,OR(A$1="ExtObject",A$1="ExtSystem"))</formula>
    </cfRule>
    <cfRule type="expression" dxfId="622" priority="0">
      <formula>OR(ISNUMBER(SEARCH("CreatedBy",A$1)),ISNUMBER(SEARCH("Category",A$1)),ISNUMBER(SEARCH("Unit",A$1)))</formula>
    </cfRule>
  </conditionalFormatting>
  <conditionalFormatting sqref="A2:XFD1048563">
    <cfRule type="expression" dxfId="621" priority="1">
      <formula>AND(OR(A$1="Category",A$1="CreatedBy",ISNUMBER(SEARCH("Unit",A$1))))</formula>
    </cfRule>
    <cfRule type="expression" dxfId="620" priority="1">
      <formula>AND(OR(A$1="SiteName",A$1="ProjectName",A$1="Name",A$1="Email",A$1="CreatedOn",A$1="Phone",A$1="Company",A$1="AreaMeasurement"))</formula>
    </cfRule>
    <cfRule type="expression" dxfId="619" priority="1">
      <formula>AND(OR(LEFT(A$1,3)="Ext",ISNUMBER(SEARCH("Ext",A$1))))</formula>
    </cfRule>
  </conditionalFormatting>
  <dataValidations count="7">
    <dataValidation allowBlank="1" showInputMessage="1" showErrorMessage="1" promptTitle="Email" prompt="This field must be unique and in an email-like format role@organisation. NOTE GDPR applies to personal email addresses. As this is a primary key, the email address used should be a none-personal mailbox." sqref="A1 A3:A1048576" xr:uid="{00000000-0002-0000-0100-000000000000}"/>
    <dataValidation type="list" allowBlank="1" showInputMessage="1" showErrorMessage="1" promptTitle="Contact" prompt="This is a drop down list that refers to the Contacts Tab Column A:A" sqref="A2 L2:L3 I2:I3 B1:B1048576" xr:uid="{00000000-0002-0000-0100-000001000000}">
      <formula1>Contact.Name</formula1>
    </dataValidation>
    <dataValidation allowBlank="1" showInputMessage="1" showErrorMessage="1" promptTitle="CreatedOn" prompt="This is the date the row entry was entered on. It must be in the format yyyy-mm-ddThh:mm:ss.000. (The T must be included to separate the date and time)" sqref="C1:C1048576" xr:uid="{00000000-0002-0000-0100-000002000000}"/>
    <dataValidation type="list" allowBlank="1" showInputMessage="1" showErrorMessage="1" promptTitle="Contact" prompt="The reference to the actor that created this record in the file." sqref="D1:D1048576" xr:uid="{00000000-0002-0000-0100-000003000000}">
      <formula1>INDIRECT("PEnum_"&amp;SheetName&amp;"_"&amp;INDIRECT(ADDRESS(1,COLUMN(D$1))))</formula1>
    </dataValidation>
    <dataValidation type="list" allowBlank="1" showInputMessage="1" promptTitle="ExtSystem" prompt="The external software or webservice system that produced this record in the file." sqref="G1:G1048576" xr:uid="{00000000-0002-0000-0100-000004000000}">
      <formula1>PEnum_Meta_Category_Systems</formula1>
    </dataValidation>
    <dataValidation type="list" allowBlank="1" showInputMessage="1" showErrorMessage="1" promptTitle="ExtObject" prompt="This is the class of object according to the external system that exported the file. This could either be the systems native object classes or its mapped IfcClass." sqref="H1:H1048576" xr:uid="{00000000-0002-0000-0100-000005000000}">
      <formula1>INDIRECT("PEnum_"&amp;SheetName&amp;"_"&amp;INDIRECT(ADDRESS(1,COLUMN(H$1))))</formula1>
    </dataValidation>
    <dataValidation allowBlank="1" showInputMessage="1" showErrorMessage="1" promptTitle="GDPR" prompt="Have you fulfilled your duties as Data Controller? Any personal data contained within this sheet should be handled in accordance with your data policy. If in doubt null the columns that contain personal data that has not got permissions to redistribute. " sqref="L4:L1048576 L1 M1:S1048576 J1:K1048576" xr:uid="{00000000-0002-0000-0100-000006000000}"/>
  </dataValidations>
  <hyperlinks>
    <hyperlink ref="B1" location="Contact.Name" display="Contact.Name" xr:uid="{00000000-0004-0000-0100-000000000000}"/>
    <hyperlink ref="D1" location="PEnum_Contact_Category" display="PEnum_Contact_Category" xr:uid="{00000000-0004-0000-0100-000001000000}"/>
    <hyperlink ref="G1" location="PEnum_Meta_Category_Systems" display="PEnum_Meta_Category_Systems" xr:uid="{00000000-0004-0000-0100-000002000000}"/>
    <hyperlink ref="H1" location="PEnum_Contact_ExtObject" display="PEnum_Contact_ExtObject" xr:uid="{00000000-0004-0000-0100-000003000000}"/>
    <hyperlink ref="A2" r:id="rId1" display="mailto:n/a@unknown" xr:uid="{00000000-0004-0000-0100-000004000000}"/>
    <hyperlink ref="A3" r:id="rId2" display="mailto:n/a@unknown.com.com" xr:uid="{00000000-0004-0000-0100-000005000000}"/>
  </hyperlinks>
  <pageMargins left="0.75" right="0.75" top="1" bottom="1" header="0.5" footer="0.5"/>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indexed="47"/>
  </sheetPr>
  <dimension ref="A1:DD23"/>
  <sheetViews>
    <sheetView topLeftCell="E1" zoomScale="85" workbookViewId="0">
      <selection activeCell="E16" sqref="E16"/>
    </sheetView>
  </sheetViews>
  <sheetFormatPr defaultColWidth="14.33203125" defaultRowHeight="23.25" customHeight="1" x14ac:dyDescent="0.3"/>
  <cols>
    <col min="1" max="16384" width="14.33203125" style="18"/>
  </cols>
  <sheetData>
    <row r="1" spans="1:108" ht="15" customHeight="1" x14ac:dyDescent="0.3">
      <c r="A1" s="40" t="s">
        <v>538</v>
      </c>
      <c r="B1" s="41" t="s">
        <v>539</v>
      </c>
      <c r="C1" s="42" t="s">
        <v>540</v>
      </c>
      <c r="D1" s="42" t="s">
        <v>541</v>
      </c>
      <c r="E1" s="42" t="s">
        <v>399</v>
      </c>
      <c r="F1" s="40" t="s">
        <v>97</v>
      </c>
      <c r="G1" s="41" t="s">
        <v>100</v>
      </c>
      <c r="H1" s="40" t="s">
        <v>542</v>
      </c>
      <c r="I1" s="41" t="s">
        <v>100</v>
      </c>
      <c r="J1" s="40" t="s">
        <v>543</v>
      </c>
      <c r="K1" s="41" t="s">
        <v>100</v>
      </c>
      <c r="L1" s="40" t="s">
        <v>544</v>
      </c>
      <c r="M1" s="41" t="s">
        <v>100</v>
      </c>
      <c r="N1" s="40" t="s">
        <v>545</v>
      </c>
      <c r="O1" s="41" t="s">
        <v>100</v>
      </c>
      <c r="P1" s="40" t="s">
        <v>546</v>
      </c>
      <c r="Q1" s="41" t="s">
        <v>100</v>
      </c>
      <c r="R1" s="40" t="s">
        <v>444</v>
      </c>
      <c r="S1" s="43" t="s">
        <v>100</v>
      </c>
      <c r="T1" s="41" t="s">
        <v>547</v>
      </c>
      <c r="U1" s="40" t="s">
        <v>548</v>
      </c>
      <c r="V1" s="41" t="s">
        <v>100</v>
      </c>
      <c r="W1" s="40" t="s">
        <v>181</v>
      </c>
      <c r="X1" s="43" t="s">
        <v>549</v>
      </c>
      <c r="Y1" s="43" t="s">
        <v>550</v>
      </c>
      <c r="Z1" s="41" t="s">
        <v>100</v>
      </c>
      <c r="AA1" s="40" t="s">
        <v>97</v>
      </c>
      <c r="AB1" s="41" t="s">
        <v>100</v>
      </c>
      <c r="AC1" s="40" t="s">
        <v>97</v>
      </c>
      <c r="AD1" s="41" t="s">
        <v>100</v>
      </c>
      <c r="AE1" s="40" t="s">
        <v>97</v>
      </c>
      <c r="AF1" s="41" t="s">
        <v>100</v>
      </c>
      <c r="AG1" s="40" t="s">
        <v>97</v>
      </c>
      <c r="AH1" s="41" t="s">
        <v>100</v>
      </c>
      <c r="AI1" s="40" t="s">
        <v>399</v>
      </c>
      <c r="AJ1" s="41" t="s">
        <v>100</v>
      </c>
      <c r="AK1" s="40" t="s">
        <v>97</v>
      </c>
      <c r="AL1" s="41" t="s">
        <v>100</v>
      </c>
      <c r="AM1" s="40" t="s">
        <v>171</v>
      </c>
      <c r="AN1" s="41" t="s">
        <v>100</v>
      </c>
      <c r="AO1" s="40" t="s">
        <v>97</v>
      </c>
      <c r="AP1" s="41" t="s">
        <v>100</v>
      </c>
      <c r="AQ1" s="40" t="s">
        <v>97</v>
      </c>
      <c r="AR1" s="41" t="s">
        <v>100</v>
      </c>
      <c r="AS1" s="27" t="s">
        <v>551</v>
      </c>
      <c r="AT1" s="28" t="s">
        <v>552</v>
      </c>
      <c r="AU1" s="40" t="s">
        <v>97</v>
      </c>
      <c r="AV1" s="41" t="s">
        <v>100</v>
      </c>
      <c r="AW1" s="42" t="s">
        <v>399</v>
      </c>
      <c r="AX1" s="40" t="s">
        <v>97</v>
      </c>
      <c r="AY1" s="41" t="s">
        <v>100</v>
      </c>
      <c r="AZ1" s="40" t="s">
        <v>97</v>
      </c>
      <c r="BA1" s="41" t="s">
        <v>100</v>
      </c>
      <c r="BB1" s="40" t="s">
        <v>97</v>
      </c>
      <c r="BC1" s="41" t="s">
        <v>100</v>
      </c>
      <c r="BD1" s="40" t="s">
        <v>97</v>
      </c>
      <c r="BE1" s="41" t="s">
        <v>100</v>
      </c>
      <c r="BF1" s="40" t="s">
        <v>4</v>
      </c>
      <c r="BG1" s="41" t="s">
        <v>100</v>
      </c>
      <c r="BH1" s="40" t="s">
        <v>450</v>
      </c>
      <c r="BI1" s="41" t="s">
        <v>100</v>
      </c>
      <c r="BJ1" s="40" t="s">
        <v>97</v>
      </c>
      <c r="BK1" s="41" t="s">
        <v>100</v>
      </c>
      <c r="BL1" s="40" t="s">
        <v>441</v>
      </c>
      <c r="BM1" s="41" t="s">
        <v>100</v>
      </c>
      <c r="BN1" s="40" t="s">
        <v>444</v>
      </c>
      <c r="BO1" s="41" t="s">
        <v>100</v>
      </c>
      <c r="BP1" s="40" t="s">
        <v>97</v>
      </c>
      <c r="BQ1" s="41" t="s">
        <v>100</v>
      </c>
      <c r="BR1" s="40" t="s">
        <v>441</v>
      </c>
      <c r="BS1" s="41" t="s">
        <v>100</v>
      </c>
      <c r="BT1" s="40" t="s">
        <v>97</v>
      </c>
      <c r="BU1" s="41" t="s">
        <v>100</v>
      </c>
      <c r="BV1" s="42" t="s">
        <v>399</v>
      </c>
      <c r="BW1" s="40" t="s">
        <v>97</v>
      </c>
      <c r="BX1" s="41" t="s">
        <v>100</v>
      </c>
      <c r="BY1" s="40" t="s">
        <v>97</v>
      </c>
      <c r="BZ1" s="41" t="s">
        <v>100</v>
      </c>
      <c r="CA1" s="40" t="s">
        <v>528</v>
      </c>
      <c r="CB1" s="41" t="s">
        <v>100</v>
      </c>
      <c r="CC1" s="40" t="s">
        <v>68</v>
      </c>
      <c r="CD1" s="41" t="s">
        <v>100</v>
      </c>
      <c r="CE1" s="40" t="s">
        <v>527</v>
      </c>
      <c r="CF1" s="41" t="s">
        <v>100</v>
      </c>
      <c r="CG1" s="40" t="s">
        <v>97</v>
      </c>
      <c r="CH1" s="41" t="s">
        <v>100</v>
      </c>
      <c r="CI1" s="42" t="s">
        <v>101</v>
      </c>
      <c r="CJ1" s="42" t="s">
        <v>101</v>
      </c>
      <c r="CK1" s="42" t="s">
        <v>101</v>
      </c>
      <c r="CL1" s="42" t="s">
        <v>101</v>
      </c>
      <c r="CM1" s="42" t="s">
        <v>101</v>
      </c>
      <c r="CN1" s="42" t="s">
        <v>101</v>
      </c>
      <c r="CO1" s="42" t="s">
        <v>101</v>
      </c>
      <c r="CP1" s="42" t="s">
        <v>101</v>
      </c>
      <c r="CQ1" s="44" t="s">
        <v>101</v>
      </c>
      <c r="CR1" s="42" t="s">
        <v>101</v>
      </c>
      <c r="CS1" s="42" t="s">
        <v>101</v>
      </c>
      <c r="CT1" s="42" t="s">
        <v>101</v>
      </c>
      <c r="CU1" s="42" t="s">
        <v>101</v>
      </c>
      <c r="CV1" s="42" t="s">
        <v>101</v>
      </c>
      <c r="CW1" s="42" t="s">
        <v>101</v>
      </c>
      <c r="CX1" s="42" t="s">
        <v>101</v>
      </c>
      <c r="CY1" s="42" t="s">
        <v>101</v>
      </c>
      <c r="CZ1" s="42" t="s">
        <v>101</v>
      </c>
      <c r="DA1" s="42" t="s">
        <v>101</v>
      </c>
      <c r="DB1" s="42" t="s">
        <v>101</v>
      </c>
      <c r="DC1" s="42" t="s">
        <v>101</v>
      </c>
      <c r="DD1" s="27"/>
    </row>
    <row r="2" spans="1:108" ht="23.25" customHeight="1" x14ac:dyDescent="0.3">
      <c r="A2" s="27" t="s">
        <v>540</v>
      </c>
      <c r="B2" s="28"/>
      <c r="C2" s="44"/>
      <c r="D2" s="44"/>
      <c r="E2" s="44"/>
      <c r="F2" s="27"/>
      <c r="G2" s="28"/>
      <c r="H2" s="27"/>
      <c r="I2" s="28"/>
      <c r="J2" s="27"/>
      <c r="K2" s="28"/>
      <c r="L2" s="27"/>
      <c r="M2" s="28"/>
      <c r="N2" s="27"/>
      <c r="O2" s="28"/>
      <c r="P2" s="27"/>
      <c r="Q2" s="28"/>
      <c r="R2" s="27"/>
      <c r="T2" s="28"/>
      <c r="U2" s="27"/>
      <c r="V2" s="28"/>
      <c r="W2" s="27"/>
      <c r="Z2" s="28"/>
      <c r="AA2" s="27"/>
      <c r="AB2" s="28"/>
      <c r="AC2" s="27"/>
      <c r="AD2" s="28"/>
      <c r="AE2" s="27"/>
      <c r="AF2" s="28"/>
      <c r="AG2" s="27"/>
      <c r="AH2" s="28"/>
      <c r="AI2" s="27"/>
      <c r="AJ2" s="28"/>
      <c r="AK2" s="27"/>
      <c r="AL2" s="28"/>
      <c r="AM2" s="27"/>
      <c r="AN2" s="28"/>
      <c r="AO2" s="27"/>
      <c r="AP2" s="28"/>
      <c r="AQ2" s="27"/>
      <c r="AR2" s="28"/>
      <c r="AS2" s="27"/>
      <c r="AT2" s="28"/>
      <c r="AU2" s="27"/>
      <c r="AV2" s="28"/>
      <c r="AW2" s="44"/>
      <c r="AX2" s="27"/>
      <c r="AY2" s="28"/>
      <c r="AZ2" s="27"/>
      <c r="BA2" s="28"/>
      <c r="BB2" s="27"/>
      <c r="BC2" s="28"/>
      <c r="BD2" s="27"/>
      <c r="BE2" s="28"/>
      <c r="BF2" s="27"/>
      <c r="BG2" s="28"/>
      <c r="BH2" s="27"/>
      <c r="BI2" s="28"/>
      <c r="BJ2" s="27"/>
      <c r="BK2" s="28"/>
      <c r="BL2" s="27"/>
      <c r="BM2" s="28"/>
      <c r="BN2" s="27"/>
      <c r="BO2" s="28"/>
      <c r="BP2" s="27"/>
      <c r="BQ2" s="28"/>
      <c r="BR2" s="27"/>
      <c r="BS2" s="28"/>
      <c r="BT2" s="27"/>
      <c r="BU2" s="28"/>
      <c r="BV2" s="44"/>
      <c r="BW2" s="27"/>
      <c r="BX2" s="28"/>
      <c r="BY2" s="27"/>
      <c r="BZ2" s="28"/>
      <c r="CA2" s="27"/>
      <c r="CB2" s="28"/>
      <c r="CC2" s="27"/>
      <c r="CD2" s="28"/>
      <c r="CE2" s="27"/>
      <c r="CF2" s="28"/>
      <c r="CG2" s="27"/>
      <c r="CH2" s="28"/>
      <c r="CI2" s="44"/>
      <c r="CJ2" s="44"/>
      <c r="CK2" s="44"/>
      <c r="CL2" s="44"/>
      <c r="CM2" s="44"/>
      <c r="CN2" s="44"/>
      <c r="CO2" s="44"/>
      <c r="CP2" s="44"/>
      <c r="CQ2" s="44"/>
      <c r="CR2" s="44"/>
      <c r="CS2" s="44"/>
      <c r="CT2" s="44"/>
      <c r="CU2" s="44"/>
      <c r="CV2" s="44"/>
      <c r="CW2" s="44"/>
      <c r="CX2" s="44"/>
      <c r="CY2" s="44"/>
      <c r="CZ2" s="44"/>
      <c r="DA2" s="44"/>
      <c r="DB2" s="44"/>
      <c r="DC2" s="44"/>
      <c r="DD2" s="27"/>
    </row>
    <row r="3" spans="1:108" ht="23.25" customHeight="1" x14ac:dyDescent="0.3">
      <c r="A3" s="27" t="s">
        <v>553</v>
      </c>
      <c r="B3" s="28" t="s">
        <v>554</v>
      </c>
      <c r="C3" s="44" t="s">
        <v>540</v>
      </c>
      <c r="D3" s="44" t="s">
        <v>402</v>
      </c>
      <c r="E3" s="44" t="s">
        <v>28</v>
      </c>
      <c r="F3" s="27" t="s">
        <v>555</v>
      </c>
      <c r="G3" s="28" t="s">
        <v>556</v>
      </c>
      <c r="H3" s="27" t="s">
        <v>557</v>
      </c>
      <c r="I3" s="28" t="s">
        <v>558</v>
      </c>
      <c r="J3" s="27" t="s">
        <v>143</v>
      </c>
      <c r="K3" s="28" t="s">
        <v>559</v>
      </c>
      <c r="L3" s="27" t="s">
        <v>560</v>
      </c>
      <c r="M3" s="28" t="s">
        <v>561</v>
      </c>
      <c r="N3" s="27" t="s">
        <v>562</v>
      </c>
      <c r="O3" s="28" t="s">
        <v>561</v>
      </c>
      <c r="P3" s="27" t="s">
        <v>115</v>
      </c>
      <c r="Q3" s="28" t="s">
        <v>559</v>
      </c>
      <c r="R3" s="27" t="s">
        <v>563</v>
      </c>
      <c r="S3" s="18" t="s">
        <v>564</v>
      </c>
      <c r="T3" s="28" t="s">
        <v>565</v>
      </c>
      <c r="U3" s="27" t="s">
        <v>566</v>
      </c>
      <c r="V3" s="28" t="s">
        <v>567</v>
      </c>
      <c r="W3" s="27" t="s">
        <v>568</v>
      </c>
      <c r="X3" s="18" t="s">
        <v>569</v>
      </c>
      <c r="Y3" s="18" t="s">
        <v>570</v>
      </c>
      <c r="Z3" s="28" t="s">
        <v>559</v>
      </c>
      <c r="AA3" s="27" t="s">
        <v>571</v>
      </c>
      <c r="AB3" s="28" t="s">
        <v>559</v>
      </c>
      <c r="AC3" s="27" t="s">
        <v>30</v>
      </c>
      <c r="AD3" s="28" t="s">
        <v>559</v>
      </c>
      <c r="AE3" s="27" t="s">
        <v>572</v>
      </c>
      <c r="AF3" s="28" t="s">
        <v>556</v>
      </c>
      <c r="AG3" s="27" t="s">
        <v>573</v>
      </c>
      <c r="AH3" s="28" t="s">
        <v>559</v>
      </c>
      <c r="AI3" s="32" t="s">
        <v>39</v>
      </c>
      <c r="AJ3" s="45" t="s">
        <v>559</v>
      </c>
      <c r="AK3" s="27" t="s">
        <v>574</v>
      </c>
      <c r="AL3" s="28" t="s">
        <v>556</v>
      </c>
      <c r="AM3" s="27" t="s">
        <v>202</v>
      </c>
      <c r="AN3" s="28" t="s">
        <v>559</v>
      </c>
      <c r="AO3" s="27" t="s">
        <v>575</v>
      </c>
      <c r="AP3" s="28" t="s">
        <v>576</v>
      </c>
      <c r="AQ3" s="27" t="s">
        <v>577</v>
      </c>
      <c r="AR3" s="28" t="s">
        <v>556</v>
      </c>
      <c r="AS3" s="27" t="s">
        <v>39</v>
      </c>
      <c r="AT3" s="28" t="s">
        <v>39</v>
      </c>
      <c r="AU3" s="27" t="s">
        <v>578</v>
      </c>
      <c r="AV3" s="28" t="s">
        <v>559</v>
      </c>
      <c r="AW3" s="44" t="s">
        <v>43</v>
      </c>
      <c r="AX3" s="27" t="s">
        <v>579</v>
      </c>
      <c r="AY3" s="28" t="s">
        <v>559</v>
      </c>
      <c r="AZ3" s="27" t="s">
        <v>580</v>
      </c>
      <c r="BA3" s="28" t="s">
        <v>559</v>
      </c>
      <c r="BB3" s="27" t="s">
        <v>581</v>
      </c>
      <c r="BC3" s="28" t="s">
        <v>559</v>
      </c>
      <c r="BD3" s="27" t="s">
        <v>582</v>
      </c>
      <c r="BE3" s="28" t="s">
        <v>559</v>
      </c>
      <c r="BF3" s="27" t="s">
        <v>437</v>
      </c>
      <c r="BG3" s="28" t="s">
        <v>559</v>
      </c>
      <c r="BH3" s="27" t="s">
        <v>583</v>
      </c>
      <c r="BI3" s="28" t="s">
        <v>559</v>
      </c>
      <c r="BJ3" s="27" t="s">
        <v>434</v>
      </c>
      <c r="BK3" s="28" t="s">
        <v>559</v>
      </c>
      <c r="BL3" s="27" t="s">
        <v>449</v>
      </c>
      <c r="BM3" s="28" t="s">
        <v>559</v>
      </c>
      <c r="BN3" s="27" t="s">
        <v>584</v>
      </c>
      <c r="BO3" s="28" t="s">
        <v>1</v>
      </c>
      <c r="BP3" s="27" t="s">
        <v>585</v>
      </c>
      <c r="BQ3" s="28" t="s">
        <v>559</v>
      </c>
      <c r="BR3" s="27" t="s">
        <v>586</v>
      </c>
      <c r="BS3" s="28" t="s">
        <v>559</v>
      </c>
      <c r="BT3" s="27" t="s">
        <v>587</v>
      </c>
      <c r="BU3" s="28" t="s">
        <v>564</v>
      </c>
      <c r="BV3" s="44" t="s">
        <v>30</v>
      </c>
      <c r="BW3" s="27" t="s">
        <v>588</v>
      </c>
      <c r="BX3" s="28" t="s">
        <v>559</v>
      </c>
      <c r="BY3" s="27" t="s">
        <v>589</v>
      </c>
      <c r="BZ3" s="28" t="s">
        <v>559</v>
      </c>
      <c r="CA3" s="27" t="s">
        <v>590</v>
      </c>
      <c r="CB3" s="28" t="s">
        <v>559</v>
      </c>
      <c r="CC3" s="27" t="s">
        <v>591</v>
      </c>
      <c r="CD3" s="28" t="s">
        <v>559</v>
      </c>
      <c r="CE3" s="27" t="s">
        <v>591</v>
      </c>
      <c r="CF3" s="28" t="s">
        <v>559</v>
      </c>
      <c r="CG3" s="32">
        <v>1</v>
      </c>
      <c r="CH3" s="45" t="s">
        <v>592</v>
      </c>
      <c r="CI3" s="46" t="s">
        <v>593</v>
      </c>
      <c r="CJ3" s="46" t="s">
        <v>151</v>
      </c>
      <c r="CK3" s="46" t="s">
        <v>152</v>
      </c>
      <c r="CL3" s="44" t="s">
        <v>594</v>
      </c>
      <c r="CM3" s="44" t="s">
        <v>159</v>
      </c>
      <c r="CN3" s="44" t="s">
        <v>168</v>
      </c>
      <c r="CO3" s="44" t="s">
        <v>595</v>
      </c>
      <c r="CP3" s="44" t="s">
        <v>596</v>
      </c>
      <c r="CQ3" s="44" t="s">
        <v>597</v>
      </c>
      <c r="CR3" s="44" t="s">
        <v>598</v>
      </c>
      <c r="CS3" s="44" t="s">
        <v>599</v>
      </c>
      <c r="CT3" s="44" t="s">
        <v>600</v>
      </c>
      <c r="CU3" s="44" t="s">
        <v>601</v>
      </c>
      <c r="CV3" s="44" t="s">
        <v>602</v>
      </c>
      <c r="CW3" s="44" t="s">
        <v>602</v>
      </c>
      <c r="CX3" s="44" t="s">
        <v>603</v>
      </c>
      <c r="CY3" s="44" t="s">
        <v>604</v>
      </c>
      <c r="CZ3" s="44" t="s">
        <v>605</v>
      </c>
      <c r="DA3" s="44" t="s">
        <v>606</v>
      </c>
      <c r="DB3" s="44" t="s">
        <v>607</v>
      </c>
      <c r="DC3" s="44" t="s">
        <v>608</v>
      </c>
      <c r="DD3" s="27"/>
    </row>
    <row r="4" spans="1:108" ht="23.25" customHeight="1" x14ac:dyDescent="0.3">
      <c r="A4" s="27" t="s">
        <v>609</v>
      </c>
      <c r="B4" s="28"/>
      <c r="C4" s="44" t="s">
        <v>115</v>
      </c>
      <c r="D4" s="44" t="s">
        <v>610</v>
      </c>
      <c r="E4" s="44" t="s">
        <v>30</v>
      </c>
      <c r="F4" s="27" t="s">
        <v>611</v>
      </c>
      <c r="G4" s="28" t="s">
        <v>556</v>
      </c>
      <c r="H4" s="27" t="s">
        <v>612</v>
      </c>
      <c r="I4" s="28" t="s">
        <v>558</v>
      </c>
      <c r="J4" s="27" t="s">
        <v>613</v>
      </c>
      <c r="K4" s="28" t="s">
        <v>559</v>
      </c>
      <c r="L4" s="27" t="s">
        <v>614</v>
      </c>
      <c r="M4" s="28" t="s">
        <v>561</v>
      </c>
      <c r="N4" s="32" t="s">
        <v>615</v>
      </c>
      <c r="O4" s="45" t="s">
        <v>561</v>
      </c>
      <c r="P4" s="27" t="s">
        <v>616</v>
      </c>
      <c r="Q4" s="28" t="s">
        <v>617</v>
      </c>
      <c r="R4" s="27" t="s">
        <v>618</v>
      </c>
      <c r="S4" s="18" t="s">
        <v>564</v>
      </c>
      <c r="T4" s="28" t="s">
        <v>565</v>
      </c>
      <c r="U4" s="27" t="s">
        <v>619</v>
      </c>
      <c r="V4" s="28" t="s">
        <v>561</v>
      </c>
      <c r="W4" s="27" t="s">
        <v>148</v>
      </c>
      <c r="X4" s="18" t="s">
        <v>620</v>
      </c>
      <c r="Y4" s="18" t="s">
        <v>621</v>
      </c>
      <c r="Z4" s="28" t="s">
        <v>559</v>
      </c>
      <c r="AA4" s="27" t="s">
        <v>622</v>
      </c>
      <c r="AB4" s="28" t="s">
        <v>559</v>
      </c>
      <c r="AC4" s="27" t="s">
        <v>623</v>
      </c>
      <c r="AD4" s="28" t="s">
        <v>559</v>
      </c>
      <c r="AE4" s="27" t="s">
        <v>624</v>
      </c>
      <c r="AF4" s="28" t="s">
        <v>556</v>
      </c>
      <c r="AG4" s="27" t="s">
        <v>625</v>
      </c>
      <c r="AH4" s="28" t="s">
        <v>559</v>
      </c>
      <c r="AI4" s="43"/>
      <c r="AJ4" s="43"/>
      <c r="AK4" s="27" t="s">
        <v>577</v>
      </c>
      <c r="AL4" s="28" t="s">
        <v>556</v>
      </c>
      <c r="AM4" s="27" t="s">
        <v>626</v>
      </c>
      <c r="AN4" s="28" t="s">
        <v>559</v>
      </c>
      <c r="AO4" s="27" t="s">
        <v>627</v>
      </c>
      <c r="AP4" s="28" t="s">
        <v>576</v>
      </c>
      <c r="AQ4" s="27" t="s">
        <v>401</v>
      </c>
      <c r="AR4" s="28" t="s">
        <v>556</v>
      </c>
      <c r="AS4" s="27" t="s">
        <v>43</v>
      </c>
      <c r="AT4" s="28" t="s">
        <v>43</v>
      </c>
      <c r="AU4" s="27" t="s">
        <v>202</v>
      </c>
      <c r="AV4" s="28" t="s">
        <v>559</v>
      </c>
      <c r="AW4" s="44" t="s">
        <v>39</v>
      </c>
      <c r="AX4" s="27" t="s">
        <v>628</v>
      </c>
      <c r="AY4" s="28" t="s">
        <v>559</v>
      </c>
      <c r="AZ4" s="27" t="s">
        <v>629</v>
      </c>
      <c r="BA4" s="28" t="s">
        <v>559</v>
      </c>
      <c r="BB4" s="27" t="s">
        <v>192</v>
      </c>
      <c r="BC4" s="28" t="s">
        <v>559</v>
      </c>
      <c r="BD4" s="27" t="s">
        <v>630</v>
      </c>
      <c r="BE4" s="28" t="s">
        <v>559</v>
      </c>
      <c r="BF4" s="27" t="s">
        <v>631</v>
      </c>
      <c r="BG4" s="28" t="s">
        <v>559</v>
      </c>
      <c r="BH4" s="27" t="s">
        <v>632</v>
      </c>
      <c r="BI4" s="28" t="s">
        <v>559</v>
      </c>
      <c r="BJ4" s="27" t="s">
        <v>448</v>
      </c>
      <c r="BK4" s="28" t="s">
        <v>559</v>
      </c>
      <c r="BL4" s="32" t="s">
        <v>633</v>
      </c>
      <c r="BM4" s="45" t="s">
        <v>559</v>
      </c>
      <c r="BN4" s="27" t="s">
        <v>634</v>
      </c>
      <c r="BO4" s="28" t="s">
        <v>1</v>
      </c>
      <c r="BP4" s="27" t="s">
        <v>635</v>
      </c>
      <c r="BQ4" s="28" t="s">
        <v>559</v>
      </c>
      <c r="BR4" s="27" t="s">
        <v>636</v>
      </c>
      <c r="BS4" s="28" t="s">
        <v>559</v>
      </c>
      <c r="BT4" s="27" t="s">
        <v>637</v>
      </c>
      <c r="BU4" s="28" t="s">
        <v>564</v>
      </c>
      <c r="BV4" s="44" t="s">
        <v>33</v>
      </c>
      <c r="BW4" s="27" t="s">
        <v>638</v>
      </c>
      <c r="BX4" s="28" t="s">
        <v>559</v>
      </c>
      <c r="BY4" s="27" t="s">
        <v>639</v>
      </c>
      <c r="BZ4" s="28" t="s">
        <v>559</v>
      </c>
      <c r="CA4" s="27" t="s">
        <v>640</v>
      </c>
      <c r="CB4" s="28" t="s">
        <v>559</v>
      </c>
      <c r="CC4" s="27" t="s">
        <v>640</v>
      </c>
      <c r="CD4" s="28" t="s">
        <v>559</v>
      </c>
      <c r="CE4" s="27" t="s">
        <v>640</v>
      </c>
      <c r="CF4" s="28" t="s">
        <v>559</v>
      </c>
      <c r="CG4" s="43"/>
      <c r="CH4" s="43"/>
      <c r="CI4" s="43"/>
      <c r="CJ4" s="43"/>
      <c r="CK4" s="43"/>
      <c r="CL4" s="44" t="s">
        <v>641</v>
      </c>
      <c r="CM4" s="46" t="s">
        <v>151</v>
      </c>
      <c r="CN4" s="44" t="s">
        <v>642</v>
      </c>
      <c r="CO4" s="44" t="s">
        <v>643</v>
      </c>
      <c r="CP4" s="44" t="s">
        <v>644</v>
      </c>
      <c r="CQ4" s="44"/>
      <c r="CR4" s="44" t="s">
        <v>645</v>
      </c>
      <c r="CS4" s="44" t="s">
        <v>403</v>
      </c>
      <c r="CT4" s="44" t="s">
        <v>409</v>
      </c>
      <c r="CU4" s="44" t="s">
        <v>646</v>
      </c>
      <c r="CV4" s="44" t="s">
        <v>647</v>
      </c>
      <c r="CW4" s="44" t="s">
        <v>648</v>
      </c>
      <c r="CX4" s="44" t="s">
        <v>440</v>
      </c>
      <c r="CY4" s="44" t="s">
        <v>649</v>
      </c>
      <c r="CZ4" s="44" t="s">
        <v>650</v>
      </c>
      <c r="DA4" s="44" t="s">
        <v>651</v>
      </c>
      <c r="DB4" s="44" t="s">
        <v>652</v>
      </c>
      <c r="DC4" s="44" t="s">
        <v>653</v>
      </c>
      <c r="DD4" s="27"/>
    </row>
    <row r="5" spans="1:108" ht="23.25" customHeight="1" x14ac:dyDescent="0.3">
      <c r="A5" s="27" t="s">
        <v>654</v>
      </c>
      <c r="B5" s="28" t="s">
        <v>28</v>
      </c>
      <c r="C5" s="44" t="s">
        <v>655</v>
      </c>
      <c r="D5" s="44" t="s">
        <v>11</v>
      </c>
      <c r="E5" s="44" t="s">
        <v>33</v>
      </c>
      <c r="F5" s="27" t="s">
        <v>656</v>
      </c>
      <c r="G5" s="28" t="s">
        <v>556</v>
      </c>
      <c r="H5" s="27" t="s">
        <v>657</v>
      </c>
      <c r="I5" s="28" t="s">
        <v>558</v>
      </c>
      <c r="J5" s="27" t="s">
        <v>658</v>
      </c>
      <c r="K5" s="28" t="s">
        <v>559</v>
      </c>
      <c r="L5" s="27" t="s">
        <v>659</v>
      </c>
      <c r="M5" s="28" t="s">
        <v>567</v>
      </c>
      <c r="N5" s="43"/>
      <c r="O5" s="43"/>
      <c r="P5" s="27" t="s">
        <v>660</v>
      </c>
      <c r="Q5" s="28" t="s">
        <v>617</v>
      </c>
      <c r="R5" s="27" t="s">
        <v>661</v>
      </c>
      <c r="S5" s="18" t="s">
        <v>564</v>
      </c>
      <c r="T5" s="28" t="s">
        <v>565</v>
      </c>
      <c r="U5" s="27" t="s">
        <v>662</v>
      </c>
      <c r="V5" s="28" t="s">
        <v>567</v>
      </c>
      <c r="W5" s="27" t="s">
        <v>663</v>
      </c>
      <c r="X5" s="18" t="s">
        <v>664</v>
      </c>
      <c r="Y5" s="18" t="s">
        <v>665</v>
      </c>
      <c r="Z5" s="28" t="s">
        <v>559</v>
      </c>
      <c r="AA5" s="27" t="s">
        <v>666</v>
      </c>
      <c r="AB5" s="28" t="s">
        <v>559</v>
      </c>
      <c r="AC5" s="32" t="s">
        <v>667</v>
      </c>
      <c r="AD5" s="45" t="s">
        <v>559</v>
      </c>
      <c r="AE5" s="27" t="s">
        <v>668</v>
      </c>
      <c r="AF5" s="28" t="s">
        <v>556</v>
      </c>
      <c r="AG5" s="27" t="s">
        <v>669</v>
      </c>
      <c r="AH5" s="28" t="s">
        <v>559</v>
      </c>
      <c r="AK5" s="27" t="s">
        <v>670</v>
      </c>
      <c r="AL5" s="28" t="s">
        <v>556</v>
      </c>
      <c r="AM5" s="27" t="s">
        <v>671</v>
      </c>
      <c r="AN5" s="28" t="s">
        <v>559</v>
      </c>
      <c r="AO5" s="27" t="s">
        <v>672</v>
      </c>
      <c r="AP5" s="28" t="s">
        <v>576</v>
      </c>
      <c r="AQ5" s="27" t="s">
        <v>673</v>
      </c>
      <c r="AR5" s="28" t="s">
        <v>556</v>
      </c>
      <c r="AS5" s="27" t="s">
        <v>46</v>
      </c>
      <c r="AT5" s="28" t="s">
        <v>59</v>
      </c>
      <c r="AU5" s="27" t="s">
        <v>674</v>
      </c>
      <c r="AV5" s="28" t="s">
        <v>559</v>
      </c>
      <c r="AW5" s="44" t="s">
        <v>46</v>
      </c>
      <c r="AX5" s="27" t="s">
        <v>675</v>
      </c>
      <c r="AY5" s="28" t="s">
        <v>559</v>
      </c>
      <c r="AZ5" s="27" t="s">
        <v>676</v>
      </c>
      <c r="BA5" s="28" t="s">
        <v>559</v>
      </c>
      <c r="BB5" s="27" t="s">
        <v>677</v>
      </c>
      <c r="BC5" s="28" t="s">
        <v>559</v>
      </c>
      <c r="BD5" s="27" t="s">
        <v>678</v>
      </c>
      <c r="BE5" s="28" t="s">
        <v>559</v>
      </c>
      <c r="BF5" s="32" t="s">
        <v>679</v>
      </c>
      <c r="BG5" s="45" t="s">
        <v>559</v>
      </c>
      <c r="BH5" s="32" t="s">
        <v>680</v>
      </c>
      <c r="BI5" s="45" t="s">
        <v>559</v>
      </c>
      <c r="BJ5" s="32" t="s">
        <v>681</v>
      </c>
      <c r="BK5" s="45" t="s">
        <v>559</v>
      </c>
      <c r="BL5" s="43"/>
      <c r="BM5" s="43"/>
      <c r="BN5" s="27" t="str">
        <f>$BN$3&amp;" / "&amp;"m2"</f>
        <v>kg CO2 eq / m2</v>
      </c>
      <c r="BO5" s="28" t="s">
        <v>1</v>
      </c>
      <c r="BP5" s="27" t="s">
        <v>682</v>
      </c>
      <c r="BQ5" s="28" t="s">
        <v>559</v>
      </c>
      <c r="BR5" s="27" t="s">
        <v>683</v>
      </c>
      <c r="BS5" s="28" t="s">
        <v>559</v>
      </c>
      <c r="BT5" s="27" t="s">
        <v>684</v>
      </c>
      <c r="BU5" s="28" t="s">
        <v>564</v>
      </c>
      <c r="BV5" s="46" t="s">
        <v>43</v>
      </c>
      <c r="BW5" s="27" t="s">
        <v>685</v>
      </c>
      <c r="BX5" s="28" t="s">
        <v>559</v>
      </c>
      <c r="BY5" s="27" t="s">
        <v>686</v>
      </c>
      <c r="BZ5" s="28" t="s">
        <v>559</v>
      </c>
      <c r="CA5" s="27" t="s">
        <v>687</v>
      </c>
      <c r="CB5" s="28" t="s">
        <v>559</v>
      </c>
      <c r="CC5" s="27" t="s">
        <v>687</v>
      </c>
      <c r="CD5" s="28" t="s">
        <v>559</v>
      </c>
      <c r="CE5" s="27" t="s">
        <v>687</v>
      </c>
      <c r="CF5" s="28" t="s">
        <v>559</v>
      </c>
      <c r="CL5" s="46" t="s">
        <v>117</v>
      </c>
      <c r="CM5" s="43"/>
      <c r="CN5" s="44" t="s">
        <v>688</v>
      </c>
      <c r="CO5" s="44" t="s">
        <v>689</v>
      </c>
      <c r="CP5" s="44" t="s">
        <v>690</v>
      </c>
      <c r="CQ5" s="44"/>
      <c r="CR5" s="44" t="s">
        <v>691</v>
      </c>
      <c r="CS5" s="44" t="s">
        <v>692</v>
      </c>
      <c r="CT5" s="44" t="s">
        <v>693</v>
      </c>
      <c r="CU5" s="44" t="s">
        <v>694</v>
      </c>
      <c r="CV5" s="46" t="s">
        <v>421</v>
      </c>
      <c r="CW5" s="44" t="s">
        <v>695</v>
      </c>
      <c r="CX5" s="44" t="s">
        <v>696</v>
      </c>
      <c r="CY5" s="44" t="s">
        <v>697</v>
      </c>
      <c r="CZ5" s="44" t="s">
        <v>698</v>
      </c>
      <c r="DA5" s="44" t="s">
        <v>699</v>
      </c>
      <c r="DB5" s="44" t="s">
        <v>700</v>
      </c>
      <c r="DC5" s="46" t="s">
        <v>537</v>
      </c>
      <c r="DD5" s="27"/>
    </row>
    <row r="6" spans="1:108" ht="23.25" customHeight="1" x14ac:dyDescent="0.3">
      <c r="A6" s="27" t="s">
        <v>701</v>
      </c>
      <c r="B6" s="28" t="s">
        <v>28</v>
      </c>
      <c r="C6" s="44" t="s">
        <v>702</v>
      </c>
      <c r="D6" s="44" t="s">
        <v>556</v>
      </c>
      <c r="E6" s="44" t="s">
        <v>36</v>
      </c>
      <c r="F6" s="27" t="s">
        <v>703</v>
      </c>
      <c r="G6" s="28" t="s">
        <v>556</v>
      </c>
      <c r="H6" s="27" t="s">
        <v>704</v>
      </c>
      <c r="I6" s="28" t="s">
        <v>558</v>
      </c>
      <c r="J6" s="27" t="s">
        <v>471</v>
      </c>
      <c r="K6" s="28" t="s">
        <v>705</v>
      </c>
      <c r="L6" s="27" t="s">
        <v>706</v>
      </c>
      <c r="M6" s="28" t="s">
        <v>567</v>
      </c>
      <c r="P6" s="27" t="s">
        <v>707</v>
      </c>
      <c r="Q6" s="28" t="s">
        <v>617</v>
      </c>
      <c r="R6" s="27" t="s">
        <v>708</v>
      </c>
      <c r="S6" s="18" t="s">
        <v>564</v>
      </c>
      <c r="T6" s="28" t="s">
        <v>565</v>
      </c>
      <c r="U6" s="27" t="s">
        <v>709</v>
      </c>
      <c r="V6" s="28" t="s">
        <v>567</v>
      </c>
      <c r="W6" s="27" t="s">
        <v>710</v>
      </c>
      <c r="X6" s="18" t="s">
        <v>711</v>
      </c>
      <c r="Y6" s="18" t="s">
        <v>712</v>
      </c>
      <c r="Z6" s="28" t="s">
        <v>559</v>
      </c>
      <c r="AA6" s="27" t="s">
        <v>713</v>
      </c>
      <c r="AB6" s="28" t="s">
        <v>559</v>
      </c>
      <c r="AC6" s="43"/>
      <c r="AD6" s="43"/>
      <c r="AE6" s="27" t="s">
        <v>714</v>
      </c>
      <c r="AF6" s="28" t="s">
        <v>556</v>
      </c>
      <c r="AG6" s="27" t="s">
        <v>715</v>
      </c>
      <c r="AH6" s="28" t="s">
        <v>559</v>
      </c>
      <c r="AK6" s="27" t="s">
        <v>716</v>
      </c>
      <c r="AL6" s="28" t="s">
        <v>556</v>
      </c>
      <c r="AM6" s="32" t="s">
        <v>717</v>
      </c>
      <c r="AN6" s="45" t="s">
        <v>559</v>
      </c>
      <c r="AO6" s="27" t="s">
        <v>718</v>
      </c>
      <c r="AP6" s="28" t="s">
        <v>576</v>
      </c>
      <c r="AQ6" s="27" t="s">
        <v>719</v>
      </c>
      <c r="AR6" s="28" t="s">
        <v>556</v>
      </c>
      <c r="AS6" s="27"/>
      <c r="AT6" s="28"/>
      <c r="AU6" s="27" t="s">
        <v>720</v>
      </c>
      <c r="AV6" s="28" t="s">
        <v>559</v>
      </c>
      <c r="AW6" s="46" t="s">
        <v>49</v>
      </c>
      <c r="AX6" s="27" t="s">
        <v>721</v>
      </c>
      <c r="AY6" s="28" t="s">
        <v>559</v>
      </c>
      <c r="AZ6" s="27" t="s">
        <v>59</v>
      </c>
      <c r="BA6" s="28" t="s">
        <v>559</v>
      </c>
      <c r="BB6" s="32" t="s">
        <v>722</v>
      </c>
      <c r="BC6" s="45" t="s">
        <v>559</v>
      </c>
      <c r="BD6" s="27" t="s">
        <v>723</v>
      </c>
      <c r="BE6" s="28" t="s">
        <v>559</v>
      </c>
      <c r="BF6" s="43"/>
      <c r="BG6" s="43"/>
      <c r="BH6" s="43"/>
      <c r="BI6" s="43"/>
      <c r="BJ6" s="43"/>
      <c r="BK6" s="43"/>
      <c r="BN6" s="27" t="str">
        <f>$BN$3&amp;" / "&amp;"m3"</f>
        <v>kg CO2 eq / m3</v>
      </c>
      <c r="BO6" s="28" t="s">
        <v>1</v>
      </c>
      <c r="BP6" s="27" t="s">
        <v>724</v>
      </c>
      <c r="BQ6" s="28" t="s">
        <v>559</v>
      </c>
      <c r="BR6" s="27" t="s">
        <v>725</v>
      </c>
      <c r="BS6" s="28" t="s">
        <v>559</v>
      </c>
      <c r="BT6" s="27" t="s">
        <v>726</v>
      </c>
      <c r="BU6" s="28" t="s">
        <v>564</v>
      </c>
      <c r="BV6" s="43"/>
      <c r="BW6" s="27" t="s">
        <v>727</v>
      </c>
      <c r="BX6" s="28" t="s">
        <v>559</v>
      </c>
      <c r="BY6" s="27" t="s">
        <v>534</v>
      </c>
      <c r="BZ6" s="28" t="s">
        <v>559</v>
      </c>
      <c r="CA6" s="27" t="s">
        <v>728</v>
      </c>
      <c r="CB6" s="28" t="s">
        <v>559</v>
      </c>
      <c r="CC6" s="27" t="s">
        <v>728</v>
      </c>
      <c r="CD6" s="28" t="s">
        <v>559</v>
      </c>
      <c r="CE6" s="27" t="s">
        <v>728</v>
      </c>
      <c r="CF6" s="28" t="s">
        <v>559</v>
      </c>
      <c r="CL6" s="43"/>
      <c r="CN6" s="44" t="s">
        <v>729</v>
      </c>
      <c r="CO6" s="44" t="s">
        <v>730</v>
      </c>
      <c r="CP6" s="44" t="s">
        <v>731</v>
      </c>
      <c r="CQ6" s="44"/>
      <c r="CR6" s="44" t="s">
        <v>732</v>
      </c>
      <c r="CS6" s="46" t="s">
        <v>733</v>
      </c>
      <c r="CT6" s="44" t="s">
        <v>693</v>
      </c>
      <c r="CU6" s="44" t="s">
        <v>734</v>
      </c>
      <c r="CV6" s="43"/>
      <c r="CW6" s="44" t="s">
        <v>735</v>
      </c>
      <c r="CX6" s="44" t="s">
        <v>736</v>
      </c>
      <c r="CY6" s="44" t="s">
        <v>737</v>
      </c>
      <c r="CZ6" s="46" t="s">
        <v>738</v>
      </c>
      <c r="DA6" s="44" t="s">
        <v>739</v>
      </c>
      <c r="DB6" s="44" t="s">
        <v>740</v>
      </c>
      <c r="DC6" s="43"/>
    </row>
    <row r="7" spans="1:108" ht="23.25" customHeight="1" x14ac:dyDescent="0.3">
      <c r="A7" s="27" t="s">
        <v>741</v>
      </c>
      <c r="B7" s="28" t="s">
        <v>28</v>
      </c>
      <c r="C7" s="44" t="s">
        <v>742</v>
      </c>
      <c r="D7" s="44" t="s">
        <v>743</v>
      </c>
      <c r="E7" s="44" t="s">
        <v>39</v>
      </c>
      <c r="F7" s="27" t="s">
        <v>744</v>
      </c>
      <c r="G7" s="28" t="s">
        <v>556</v>
      </c>
      <c r="H7" s="27" t="s">
        <v>745</v>
      </c>
      <c r="I7" s="28" t="s">
        <v>558</v>
      </c>
      <c r="J7" s="27" t="s">
        <v>746</v>
      </c>
      <c r="K7" s="28" t="s">
        <v>705</v>
      </c>
      <c r="L7" s="27" t="s">
        <v>747</v>
      </c>
      <c r="M7" s="28" t="s">
        <v>567</v>
      </c>
      <c r="P7" s="27" t="s">
        <v>748</v>
      </c>
      <c r="Q7" s="28" t="s">
        <v>617</v>
      </c>
      <c r="R7" s="27" t="s">
        <v>749</v>
      </c>
      <c r="S7" s="18" t="s">
        <v>564</v>
      </c>
      <c r="T7" s="28" t="s">
        <v>565</v>
      </c>
      <c r="U7" s="27" t="s">
        <v>750</v>
      </c>
      <c r="V7" s="28" t="s">
        <v>567</v>
      </c>
      <c r="W7" s="27" t="s">
        <v>751</v>
      </c>
      <c r="X7" s="18" t="s">
        <v>752</v>
      </c>
      <c r="Y7" s="18" t="s">
        <v>753</v>
      </c>
      <c r="Z7" s="28" t="s">
        <v>559</v>
      </c>
      <c r="AA7" s="27" t="s">
        <v>754</v>
      </c>
      <c r="AB7" s="28" t="s">
        <v>559</v>
      </c>
      <c r="AE7" s="27" t="s">
        <v>755</v>
      </c>
      <c r="AF7" s="28" t="s">
        <v>556</v>
      </c>
      <c r="AG7" s="27" t="s">
        <v>756</v>
      </c>
      <c r="AH7" s="28" t="s">
        <v>559</v>
      </c>
      <c r="AK7" s="27" t="s">
        <v>757</v>
      </c>
      <c r="AL7" s="28" t="s">
        <v>556</v>
      </c>
      <c r="AM7" s="43"/>
      <c r="AN7" s="43"/>
      <c r="AO7" s="27" t="s">
        <v>758</v>
      </c>
      <c r="AP7" s="28" t="s">
        <v>576</v>
      </c>
      <c r="AQ7" s="27" t="s">
        <v>759</v>
      </c>
      <c r="AR7" s="28" t="s">
        <v>556</v>
      </c>
      <c r="AS7" s="27"/>
      <c r="AT7" s="28"/>
      <c r="AU7" s="27" t="s">
        <v>760</v>
      </c>
      <c r="AV7" s="28" t="s">
        <v>559</v>
      </c>
      <c r="AW7" s="43"/>
      <c r="AX7" s="32" t="s">
        <v>761</v>
      </c>
      <c r="AY7" s="45" t="s">
        <v>559</v>
      </c>
      <c r="AZ7" s="27" t="s">
        <v>762</v>
      </c>
      <c r="BA7" s="28" t="s">
        <v>559</v>
      </c>
      <c r="BB7" s="43"/>
      <c r="BC7" s="43"/>
      <c r="BD7" s="27" t="s">
        <v>763</v>
      </c>
      <c r="BE7" s="28" t="s">
        <v>559</v>
      </c>
      <c r="BN7" s="27" t="str">
        <f>$BN$3&amp;" / "&amp;"m"</f>
        <v>kg CO2 eq / m</v>
      </c>
      <c r="BO7" s="28" t="s">
        <v>1</v>
      </c>
      <c r="BP7" s="27" t="s">
        <v>724</v>
      </c>
      <c r="BQ7" s="28" t="s">
        <v>559</v>
      </c>
      <c r="BR7" s="27" t="s">
        <v>764</v>
      </c>
      <c r="BS7" s="28" t="s">
        <v>559</v>
      </c>
      <c r="BT7" s="27" t="s">
        <v>765</v>
      </c>
      <c r="BU7" s="28" t="s">
        <v>564</v>
      </c>
      <c r="BW7" s="32" t="s">
        <v>766</v>
      </c>
      <c r="BX7" s="45" t="s">
        <v>559</v>
      </c>
      <c r="BY7" s="27" t="s">
        <v>767</v>
      </c>
      <c r="BZ7" s="28" t="s">
        <v>559</v>
      </c>
      <c r="CA7" s="32" t="s">
        <v>535</v>
      </c>
      <c r="CB7" s="45" t="s">
        <v>559</v>
      </c>
      <c r="CC7" s="32" t="s">
        <v>535</v>
      </c>
      <c r="CD7" s="45" t="s">
        <v>559</v>
      </c>
      <c r="CE7" s="32" t="s">
        <v>535</v>
      </c>
      <c r="CF7" s="45" t="s">
        <v>559</v>
      </c>
      <c r="CN7" s="44" t="s">
        <v>768</v>
      </c>
      <c r="CO7" s="44" t="s">
        <v>769</v>
      </c>
      <c r="CP7" s="44" t="s">
        <v>770</v>
      </c>
      <c r="CQ7" s="44"/>
      <c r="CR7" s="44" t="s">
        <v>771</v>
      </c>
      <c r="CS7" s="43"/>
      <c r="CT7" s="44" t="s">
        <v>772</v>
      </c>
      <c r="CU7" s="44" t="s">
        <v>773</v>
      </c>
      <c r="CW7" s="44" t="s">
        <v>774</v>
      </c>
      <c r="CX7" s="46" t="s">
        <v>653</v>
      </c>
      <c r="CY7" s="46" t="s">
        <v>775</v>
      </c>
      <c r="CZ7" s="43"/>
      <c r="DA7" s="44" t="s">
        <v>776</v>
      </c>
      <c r="DB7" s="44" t="s">
        <v>777</v>
      </c>
    </row>
    <row r="8" spans="1:108" ht="23.25" customHeight="1" x14ac:dyDescent="0.3">
      <c r="A8" s="27" t="s">
        <v>778</v>
      </c>
      <c r="B8" s="28" t="s">
        <v>28</v>
      </c>
      <c r="C8" s="44" t="s">
        <v>779</v>
      </c>
      <c r="D8" s="44" t="s">
        <v>780</v>
      </c>
      <c r="E8" s="44" t="s">
        <v>43</v>
      </c>
      <c r="F8" s="27" t="s">
        <v>781</v>
      </c>
      <c r="G8" s="28" t="s">
        <v>556</v>
      </c>
      <c r="H8" s="27" t="s">
        <v>782</v>
      </c>
      <c r="I8" s="28" t="s">
        <v>558</v>
      </c>
      <c r="J8" s="27" t="s">
        <v>783</v>
      </c>
      <c r="K8" s="28" t="s">
        <v>705</v>
      </c>
      <c r="L8" s="27" t="s">
        <v>784</v>
      </c>
      <c r="M8" s="28" t="s">
        <v>705</v>
      </c>
      <c r="P8" s="27" t="s">
        <v>785</v>
      </c>
      <c r="Q8" s="28" t="s">
        <v>617</v>
      </c>
      <c r="R8" s="27" t="s">
        <v>786</v>
      </c>
      <c r="S8" s="18" t="s">
        <v>564</v>
      </c>
      <c r="T8" s="28" t="s">
        <v>565</v>
      </c>
      <c r="U8" s="27" t="s">
        <v>787</v>
      </c>
      <c r="V8" s="28" t="s">
        <v>567</v>
      </c>
      <c r="W8" s="27" t="s">
        <v>788</v>
      </c>
      <c r="X8" s="18" t="s">
        <v>789</v>
      </c>
      <c r="Y8" s="18" t="s">
        <v>790</v>
      </c>
      <c r="Z8" s="28" t="s">
        <v>559</v>
      </c>
      <c r="AA8" s="27" t="s">
        <v>791</v>
      </c>
      <c r="AB8" s="28" t="s">
        <v>564</v>
      </c>
      <c r="AE8" s="27" t="s">
        <v>792</v>
      </c>
      <c r="AF8" s="28" t="s">
        <v>556</v>
      </c>
      <c r="AG8" s="27" t="s">
        <v>793</v>
      </c>
      <c r="AH8" s="28" t="s">
        <v>559</v>
      </c>
      <c r="AK8" s="27" t="s">
        <v>794</v>
      </c>
      <c r="AL8" s="28" t="s">
        <v>556</v>
      </c>
      <c r="AO8" s="27" t="s">
        <v>795</v>
      </c>
      <c r="AP8" s="28" t="s">
        <v>576</v>
      </c>
      <c r="AQ8" s="27" t="s">
        <v>796</v>
      </c>
      <c r="AR8" s="28" t="s">
        <v>556</v>
      </c>
      <c r="AS8" s="27"/>
      <c r="AT8" s="28"/>
      <c r="AU8" s="32" t="s">
        <v>797</v>
      </c>
      <c r="AV8" s="45" t="s">
        <v>559</v>
      </c>
      <c r="AX8" s="43"/>
      <c r="AY8" s="43"/>
      <c r="AZ8" s="32" t="s">
        <v>798</v>
      </c>
      <c r="BA8" s="45" t="s">
        <v>559</v>
      </c>
      <c r="BD8" s="27" t="s">
        <v>799</v>
      </c>
      <c r="BE8" s="28" t="s">
        <v>559</v>
      </c>
      <c r="BN8" s="27" t="str">
        <f>$BN$3&amp;" / "&amp;"ton"</f>
        <v>kg CO2 eq / ton</v>
      </c>
      <c r="BO8" s="28" t="s">
        <v>1</v>
      </c>
      <c r="BP8" s="27" t="s">
        <v>800</v>
      </c>
      <c r="BQ8" s="28" t="s">
        <v>559</v>
      </c>
      <c r="BR8" s="27" t="s">
        <v>458</v>
      </c>
      <c r="BS8" s="28" t="s">
        <v>559</v>
      </c>
      <c r="BT8" s="27" t="s">
        <v>801</v>
      </c>
      <c r="BU8" s="28" t="s">
        <v>564</v>
      </c>
      <c r="BW8" s="43"/>
      <c r="BX8" s="43"/>
      <c r="BY8" s="27" t="s">
        <v>802</v>
      </c>
      <c r="BZ8" s="28" t="s">
        <v>559</v>
      </c>
      <c r="CA8" s="43"/>
      <c r="CB8" s="43"/>
      <c r="CC8" s="43"/>
      <c r="CD8" s="43"/>
      <c r="CE8" s="43"/>
      <c r="CF8" s="43"/>
      <c r="CN8" s="44" t="s">
        <v>803</v>
      </c>
      <c r="CO8" s="44" t="s">
        <v>804</v>
      </c>
      <c r="CP8" s="44" t="s">
        <v>805</v>
      </c>
      <c r="CQ8" s="44"/>
      <c r="CR8" s="44" t="s">
        <v>806</v>
      </c>
      <c r="CT8" s="44" t="s">
        <v>807</v>
      </c>
      <c r="CU8" s="44" t="s">
        <v>808</v>
      </c>
      <c r="CW8" s="44" t="s">
        <v>809</v>
      </c>
      <c r="CX8" s="43"/>
      <c r="CY8" s="43"/>
      <c r="DA8" s="44" t="s">
        <v>810</v>
      </c>
      <c r="DB8" s="44" t="s">
        <v>523</v>
      </c>
    </row>
    <row r="9" spans="1:108" ht="23.25" customHeight="1" x14ac:dyDescent="0.3">
      <c r="A9" s="27" t="s">
        <v>811</v>
      </c>
      <c r="B9" s="28" t="s">
        <v>28</v>
      </c>
      <c r="C9" s="44" t="s">
        <v>812</v>
      </c>
      <c r="D9" s="44" t="s">
        <v>813</v>
      </c>
      <c r="E9" s="44" t="s">
        <v>46</v>
      </c>
      <c r="F9" s="27" t="s">
        <v>814</v>
      </c>
      <c r="G9" s="28" t="s">
        <v>556</v>
      </c>
      <c r="H9" s="27" t="s">
        <v>815</v>
      </c>
      <c r="I9" s="28" t="s">
        <v>558</v>
      </c>
      <c r="J9" s="27" t="s">
        <v>816</v>
      </c>
      <c r="K9" s="28" t="s">
        <v>705</v>
      </c>
      <c r="L9" s="27" t="s">
        <v>817</v>
      </c>
      <c r="M9" s="28" t="s">
        <v>705</v>
      </c>
      <c r="P9" s="27" t="s">
        <v>818</v>
      </c>
      <c r="Q9" s="28" t="s">
        <v>617</v>
      </c>
      <c r="R9" s="27" t="s">
        <v>819</v>
      </c>
      <c r="S9" s="18" t="s">
        <v>564</v>
      </c>
      <c r="T9" s="28" t="s">
        <v>565</v>
      </c>
      <c r="U9" s="27" t="s">
        <v>475</v>
      </c>
      <c r="V9" s="28" t="s">
        <v>705</v>
      </c>
      <c r="W9" s="27" t="s">
        <v>820</v>
      </c>
      <c r="X9" s="18" t="s">
        <v>821</v>
      </c>
      <c r="Y9" s="18" t="s">
        <v>822</v>
      </c>
      <c r="Z9" s="28" t="s">
        <v>559</v>
      </c>
      <c r="AA9" s="27" t="s">
        <v>823</v>
      </c>
      <c r="AB9" s="28" t="s">
        <v>564</v>
      </c>
      <c r="AE9" s="27" t="s">
        <v>824</v>
      </c>
      <c r="AF9" s="28" t="s">
        <v>556</v>
      </c>
      <c r="AG9" s="27" t="s">
        <v>825</v>
      </c>
      <c r="AH9" s="28" t="s">
        <v>559</v>
      </c>
      <c r="AK9" s="27" t="s">
        <v>826</v>
      </c>
      <c r="AL9" s="28" t="s">
        <v>556</v>
      </c>
      <c r="AO9" s="27" t="s">
        <v>827</v>
      </c>
      <c r="AP9" s="28" t="s">
        <v>576</v>
      </c>
      <c r="AQ9" s="27" t="s">
        <v>828</v>
      </c>
      <c r="AR9" s="28" t="s">
        <v>556</v>
      </c>
      <c r="AS9" s="27"/>
      <c r="AU9" s="43"/>
      <c r="AV9" s="43"/>
      <c r="AZ9" s="43"/>
      <c r="BA9" s="43"/>
      <c r="BD9" s="27" t="s">
        <v>829</v>
      </c>
      <c r="BE9" s="28" t="s">
        <v>559</v>
      </c>
      <c r="BN9" s="27" t="str">
        <f>$BN$3&amp;" / "&amp;"uk_ton"</f>
        <v>kg CO2 eq / uk_ton</v>
      </c>
      <c r="BO9" s="28" t="s">
        <v>1</v>
      </c>
      <c r="BP9" s="27" t="s">
        <v>830</v>
      </c>
      <c r="BQ9" s="28" t="s">
        <v>559</v>
      </c>
      <c r="BR9" s="27" t="s">
        <v>831</v>
      </c>
      <c r="BS9" s="28" t="s">
        <v>559</v>
      </c>
      <c r="BT9" s="32" t="s">
        <v>832</v>
      </c>
      <c r="BU9" s="45" t="s">
        <v>564</v>
      </c>
      <c r="BY9" s="27" t="s">
        <v>833</v>
      </c>
      <c r="BZ9" s="28" t="s">
        <v>559</v>
      </c>
      <c r="CN9" s="44" t="s">
        <v>834</v>
      </c>
      <c r="CO9" s="44" t="s">
        <v>835</v>
      </c>
      <c r="CP9" s="44" t="s">
        <v>836</v>
      </c>
      <c r="CQ9" s="44"/>
      <c r="CR9" s="44" t="s">
        <v>837</v>
      </c>
      <c r="CT9" s="44" t="s">
        <v>838</v>
      </c>
      <c r="CU9" s="44" t="s">
        <v>839</v>
      </c>
      <c r="CW9" s="44" t="s">
        <v>840</v>
      </c>
      <c r="DA9" s="44" t="s">
        <v>841</v>
      </c>
      <c r="DB9" s="44" t="s">
        <v>842</v>
      </c>
    </row>
    <row r="10" spans="1:108" ht="23.25" customHeight="1" x14ac:dyDescent="0.3">
      <c r="A10" s="27" t="s">
        <v>843</v>
      </c>
      <c r="B10" s="28" t="s">
        <v>28</v>
      </c>
      <c r="C10" s="44" t="s">
        <v>844</v>
      </c>
      <c r="D10" s="44" t="s">
        <v>845</v>
      </c>
      <c r="E10" s="44" t="s">
        <v>49</v>
      </c>
      <c r="F10" s="27" t="s">
        <v>846</v>
      </c>
      <c r="G10" s="28" t="s">
        <v>556</v>
      </c>
      <c r="H10" s="27" t="s">
        <v>847</v>
      </c>
      <c r="I10" s="28" t="s">
        <v>558</v>
      </c>
      <c r="J10" s="27" t="s">
        <v>848</v>
      </c>
      <c r="K10" s="28" t="s">
        <v>705</v>
      </c>
      <c r="L10" s="27" t="s">
        <v>849</v>
      </c>
      <c r="M10" s="28" t="s">
        <v>705</v>
      </c>
      <c r="P10" s="27" t="s">
        <v>850</v>
      </c>
      <c r="Q10" s="28" t="s">
        <v>617</v>
      </c>
      <c r="R10" s="27" t="s">
        <v>851</v>
      </c>
      <c r="S10" s="18" t="s">
        <v>564</v>
      </c>
      <c r="T10" s="28" t="s">
        <v>565</v>
      </c>
      <c r="U10" s="27" t="s">
        <v>852</v>
      </c>
      <c r="V10" s="28" t="s">
        <v>705</v>
      </c>
      <c r="W10" s="27" t="s">
        <v>853</v>
      </c>
      <c r="X10" s="18" t="s">
        <v>854</v>
      </c>
      <c r="Y10" s="18" t="s">
        <v>855</v>
      </c>
      <c r="Z10" s="28" t="s">
        <v>559</v>
      </c>
      <c r="AA10" s="27" t="s">
        <v>856</v>
      </c>
      <c r="AB10" s="28" t="s">
        <v>564</v>
      </c>
      <c r="AE10" s="27" t="s">
        <v>857</v>
      </c>
      <c r="AF10" s="28" t="s">
        <v>556</v>
      </c>
      <c r="AG10" s="27" t="s">
        <v>858</v>
      </c>
      <c r="AH10" s="28" t="s">
        <v>1</v>
      </c>
      <c r="AK10" s="27" t="s">
        <v>859</v>
      </c>
      <c r="AL10" s="28" t="s">
        <v>556</v>
      </c>
      <c r="AO10" s="27" t="s">
        <v>860</v>
      </c>
      <c r="AP10" s="28" t="s">
        <v>576</v>
      </c>
      <c r="AQ10" s="27" t="s">
        <v>861</v>
      </c>
      <c r="AR10" s="28" t="s">
        <v>556</v>
      </c>
      <c r="AS10" s="27"/>
      <c r="BD10" s="27" t="s">
        <v>862</v>
      </c>
      <c r="BE10" s="28" t="s">
        <v>559</v>
      </c>
      <c r="BN10" s="27" t="str">
        <f>$BN$3&amp;" / "&amp;"ft2"</f>
        <v>kg CO2 eq / ft2</v>
      </c>
      <c r="BO10" s="28" t="s">
        <v>1</v>
      </c>
      <c r="BP10" s="27" t="s">
        <v>863</v>
      </c>
      <c r="BQ10" s="28" t="s">
        <v>559</v>
      </c>
      <c r="BR10" s="27" t="s">
        <v>864</v>
      </c>
      <c r="BS10" s="28" t="s">
        <v>865</v>
      </c>
      <c r="BT10" s="43"/>
      <c r="BU10" s="43"/>
      <c r="BY10" s="27" t="s">
        <v>866</v>
      </c>
      <c r="BZ10" s="28" t="s">
        <v>559</v>
      </c>
      <c r="CN10" s="44" t="s">
        <v>867</v>
      </c>
      <c r="CO10" s="44" t="s">
        <v>868</v>
      </c>
      <c r="CP10" s="44" t="s">
        <v>869</v>
      </c>
      <c r="CQ10" s="44"/>
      <c r="CR10" s="44" t="s">
        <v>870</v>
      </c>
      <c r="CT10" s="44" t="s">
        <v>871</v>
      </c>
      <c r="CU10" s="44" t="s">
        <v>416</v>
      </c>
      <c r="CW10" s="44" t="s">
        <v>872</v>
      </c>
      <c r="DA10" s="44" t="s">
        <v>873</v>
      </c>
      <c r="DB10" s="44" t="s">
        <v>874</v>
      </c>
    </row>
    <row r="11" spans="1:108" ht="23.25" customHeight="1" x14ac:dyDescent="0.3">
      <c r="A11" s="27" t="s">
        <v>875</v>
      </c>
      <c r="B11" s="28" t="s">
        <v>28</v>
      </c>
      <c r="C11" s="46" t="s">
        <v>876</v>
      </c>
      <c r="D11" s="44" t="s">
        <v>877</v>
      </c>
      <c r="E11" s="44" t="s">
        <v>52</v>
      </c>
      <c r="F11" s="27" t="s">
        <v>878</v>
      </c>
      <c r="G11" s="28" t="s">
        <v>556</v>
      </c>
      <c r="H11" s="27" t="s">
        <v>879</v>
      </c>
      <c r="I11" s="28" t="s">
        <v>880</v>
      </c>
      <c r="J11" s="27" t="s">
        <v>881</v>
      </c>
      <c r="K11" s="28" t="s">
        <v>705</v>
      </c>
      <c r="L11" s="27" t="s">
        <v>882</v>
      </c>
      <c r="M11" s="28" t="s">
        <v>705</v>
      </c>
      <c r="P11" s="27" t="s">
        <v>883</v>
      </c>
      <c r="Q11" s="28" t="s">
        <v>617</v>
      </c>
      <c r="R11" s="27" t="s">
        <v>884</v>
      </c>
      <c r="S11" s="18" t="s">
        <v>564</v>
      </c>
      <c r="T11" s="28" t="s">
        <v>565</v>
      </c>
      <c r="U11" s="27" t="s">
        <v>885</v>
      </c>
      <c r="V11" s="28" t="s">
        <v>705</v>
      </c>
      <c r="W11" s="27" t="s">
        <v>203</v>
      </c>
      <c r="X11" s="18" t="s">
        <v>439</v>
      </c>
      <c r="Y11" s="18" t="s">
        <v>886</v>
      </c>
      <c r="Z11" s="28" t="s">
        <v>559</v>
      </c>
      <c r="AA11" s="27" t="s">
        <v>887</v>
      </c>
      <c r="AB11" s="28" t="s">
        <v>564</v>
      </c>
      <c r="AE11" s="27" t="s">
        <v>888</v>
      </c>
      <c r="AF11" s="28" t="s">
        <v>556</v>
      </c>
      <c r="AG11" s="27" t="s">
        <v>889</v>
      </c>
      <c r="AH11" s="28" t="s">
        <v>1</v>
      </c>
      <c r="AK11" s="27" t="s">
        <v>719</v>
      </c>
      <c r="AL11" s="28" t="s">
        <v>556</v>
      </c>
      <c r="AO11" s="27" t="s">
        <v>890</v>
      </c>
      <c r="AP11" s="28" t="s">
        <v>576</v>
      </c>
      <c r="AQ11" s="27" t="s">
        <v>891</v>
      </c>
      <c r="AR11" s="28" t="s">
        <v>556</v>
      </c>
      <c r="AS11" s="27"/>
      <c r="BD11" s="27" t="s">
        <v>892</v>
      </c>
      <c r="BE11" s="28" t="s">
        <v>559</v>
      </c>
      <c r="BN11" s="27" t="str">
        <f>$BN$3&amp;" / "&amp;"yd2"</f>
        <v>kg CO2 eq / yd2</v>
      </c>
      <c r="BO11" s="28" t="s">
        <v>1</v>
      </c>
      <c r="BP11" s="27" t="s">
        <v>893</v>
      </c>
      <c r="BQ11" s="28" t="s">
        <v>559</v>
      </c>
      <c r="BR11" s="27" t="s">
        <v>894</v>
      </c>
      <c r="BS11" s="28" t="s">
        <v>865</v>
      </c>
      <c r="BY11" s="27" t="s">
        <v>829</v>
      </c>
      <c r="BZ11" s="28" t="s">
        <v>559</v>
      </c>
      <c r="CN11" s="44" t="s">
        <v>895</v>
      </c>
      <c r="CO11" s="44" t="s">
        <v>896</v>
      </c>
      <c r="CP11" s="44" t="s">
        <v>897</v>
      </c>
      <c r="CQ11" s="44"/>
      <c r="CR11" s="44" t="s">
        <v>898</v>
      </c>
      <c r="CT11" s="44" t="s">
        <v>899</v>
      </c>
      <c r="CU11" s="44" t="s">
        <v>900</v>
      </c>
      <c r="CW11" s="44" t="s">
        <v>901</v>
      </c>
      <c r="DA11" s="44" t="s">
        <v>902</v>
      </c>
      <c r="DB11" s="44" t="s">
        <v>903</v>
      </c>
    </row>
    <row r="12" spans="1:108" ht="23.25" customHeight="1" x14ac:dyDescent="0.3">
      <c r="A12" s="27" t="s">
        <v>904</v>
      </c>
      <c r="B12" s="28" t="s">
        <v>28</v>
      </c>
      <c r="C12" s="43"/>
      <c r="D12" s="44" t="s">
        <v>905</v>
      </c>
      <c r="E12" s="44" t="s">
        <v>59</v>
      </c>
      <c r="F12" s="27" t="s">
        <v>906</v>
      </c>
      <c r="G12" s="28" t="s">
        <v>556</v>
      </c>
      <c r="H12" s="27" t="s">
        <v>907</v>
      </c>
      <c r="I12" s="28" t="s">
        <v>880</v>
      </c>
      <c r="J12" s="27" t="s">
        <v>908</v>
      </c>
      <c r="K12" s="28" t="s">
        <v>705</v>
      </c>
      <c r="L12" s="27" t="s">
        <v>909</v>
      </c>
      <c r="M12" s="28" t="s">
        <v>705</v>
      </c>
      <c r="P12" s="27" t="s">
        <v>910</v>
      </c>
      <c r="Q12" s="28" t="s">
        <v>617</v>
      </c>
      <c r="R12" s="27" t="s">
        <v>911</v>
      </c>
      <c r="S12" s="18" t="s">
        <v>564</v>
      </c>
      <c r="T12" s="28" t="s">
        <v>565</v>
      </c>
      <c r="U12" s="27" t="s">
        <v>912</v>
      </c>
      <c r="V12" s="28" t="s">
        <v>705</v>
      </c>
      <c r="W12" s="27" t="s">
        <v>438</v>
      </c>
      <c r="X12" s="18" t="s">
        <v>438</v>
      </c>
      <c r="Y12" s="18" t="s">
        <v>913</v>
      </c>
      <c r="Z12" s="28" t="s">
        <v>559</v>
      </c>
      <c r="AA12" s="27" t="s">
        <v>914</v>
      </c>
      <c r="AB12" s="28" t="s">
        <v>564</v>
      </c>
      <c r="AE12" s="27" t="s">
        <v>915</v>
      </c>
      <c r="AF12" s="28" t="s">
        <v>556</v>
      </c>
      <c r="AG12" s="27" t="s">
        <v>916</v>
      </c>
      <c r="AH12" s="28" t="s">
        <v>1</v>
      </c>
      <c r="AK12" s="27" t="s">
        <v>759</v>
      </c>
      <c r="AL12" s="28" t="s">
        <v>556</v>
      </c>
      <c r="AO12" s="27" t="s">
        <v>917</v>
      </c>
      <c r="AP12" s="28" t="s">
        <v>576</v>
      </c>
      <c r="AQ12" s="27" t="s">
        <v>918</v>
      </c>
      <c r="AR12" s="28" t="s">
        <v>556</v>
      </c>
      <c r="AS12" s="27"/>
      <c r="BD12" s="27" t="s">
        <v>919</v>
      </c>
      <c r="BE12" s="28" t="s">
        <v>559</v>
      </c>
      <c r="BN12" s="27" t="str">
        <f>$BN$3&amp;" / "&amp;"in2"</f>
        <v>kg CO2 eq / in2</v>
      </c>
      <c r="BO12" s="28" t="s">
        <v>1</v>
      </c>
      <c r="BP12" s="27" t="s">
        <v>920</v>
      </c>
      <c r="BQ12" s="28" t="s">
        <v>559</v>
      </c>
      <c r="BR12" s="27" t="s">
        <v>921</v>
      </c>
      <c r="BS12" s="28" t="s">
        <v>865</v>
      </c>
      <c r="BY12" s="32" t="s">
        <v>922</v>
      </c>
      <c r="BZ12" s="45" t="s">
        <v>559</v>
      </c>
      <c r="CN12" s="44" t="s">
        <v>923</v>
      </c>
      <c r="CO12" s="44" t="s">
        <v>924</v>
      </c>
      <c r="CP12" s="44" t="s">
        <v>925</v>
      </c>
      <c r="CQ12" s="44"/>
      <c r="CR12" s="44" t="s">
        <v>926</v>
      </c>
      <c r="CT12" s="44" t="s">
        <v>927</v>
      </c>
      <c r="CU12" s="44" t="s">
        <v>928</v>
      </c>
      <c r="CW12" s="44" t="s">
        <v>929</v>
      </c>
      <c r="DA12" s="44" t="s">
        <v>930</v>
      </c>
      <c r="DB12" s="44" t="s">
        <v>777</v>
      </c>
    </row>
    <row r="13" spans="1:108" ht="23.25" customHeight="1" x14ac:dyDescent="0.3">
      <c r="A13" s="27" t="s">
        <v>931</v>
      </c>
      <c r="B13" s="28" t="s">
        <v>24</v>
      </c>
      <c r="D13" s="44" t="s">
        <v>932</v>
      </c>
      <c r="E13" s="44" t="s">
        <v>62</v>
      </c>
      <c r="F13" s="27" t="s">
        <v>933</v>
      </c>
      <c r="G13" s="28" t="s">
        <v>556</v>
      </c>
      <c r="H13" s="27" t="s">
        <v>934</v>
      </c>
      <c r="I13" s="28" t="s">
        <v>880</v>
      </c>
      <c r="J13" s="27" t="s">
        <v>935</v>
      </c>
      <c r="K13" s="28" t="s">
        <v>705</v>
      </c>
      <c r="L13" s="27" t="s">
        <v>936</v>
      </c>
      <c r="M13" s="28" t="s">
        <v>567</v>
      </c>
      <c r="P13" s="27" t="s">
        <v>937</v>
      </c>
      <c r="Q13" s="28" t="s">
        <v>617</v>
      </c>
      <c r="R13" s="27" t="s">
        <v>938</v>
      </c>
      <c r="S13" s="18" t="s">
        <v>564</v>
      </c>
      <c r="T13" s="28" t="s">
        <v>565</v>
      </c>
      <c r="U13" s="27" t="s">
        <v>939</v>
      </c>
      <c r="V13" s="28" t="s">
        <v>705</v>
      </c>
      <c r="W13" s="27"/>
      <c r="X13" s="18" t="s">
        <v>940</v>
      </c>
      <c r="Y13" s="18" t="s">
        <v>941</v>
      </c>
      <c r="Z13" s="28" t="s">
        <v>559</v>
      </c>
      <c r="AA13" s="27" t="s">
        <v>942</v>
      </c>
      <c r="AB13" s="28" t="s">
        <v>564</v>
      </c>
      <c r="AE13" s="27" t="s">
        <v>943</v>
      </c>
      <c r="AF13" s="28" t="s">
        <v>556</v>
      </c>
      <c r="AG13" s="27" t="s">
        <v>944</v>
      </c>
      <c r="AH13" s="28" t="s">
        <v>1</v>
      </c>
      <c r="AK13" s="27" t="s">
        <v>796</v>
      </c>
      <c r="AL13" s="28" t="s">
        <v>556</v>
      </c>
      <c r="AO13" s="27" t="s">
        <v>945</v>
      </c>
      <c r="AP13" s="28" t="s">
        <v>576</v>
      </c>
      <c r="AQ13" s="27" t="s">
        <v>946</v>
      </c>
      <c r="AR13" s="28" t="s">
        <v>556</v>
      </c>
      <c r="AS13" s="27"/>
      <c r="BD13" s="27" t="s">
        <v>947</v>
      </c>
      <c r="BE13" s="28" t="s">
        <v>559</v>
      </c>
      <c r="BN13" s="27" t="str">
        <f>$BN$3&amp;" / "&amp;"mm2"</f>
        <v>kg CO2 eq / mm2</v>
      </c>
      <c r="BO13" s="28" t="s">
        <v>1</v>
      </c>
      <c r="BP13" s="27" t="s">
        <v>948</v>
      </c>
      <c r="BQ13" s="28" t="s">
        <v>559</v>
      </c>
      <c r="BR13" s="27" t="s">
        <v>949</v>
      </c>
      <c r="BS13" s="28" t="s">
        <v>865</v>
      </c>
      <c r="BY13" s="43"/>
      <c r="BZ13" s="43"/>
      <c r="CN13" s="44" t="s">
        <v>950</v>
      </c>
      <c r="CO13" s="44" t="s">
        <v>951</v>
      </c>
      <c r="CP13" s="44" t="s">
        <v>952</v>
      </c>
      <c r="CQ13" s="44"/>
      <c r="CR13" s="44" t="s">
        <v>953</v>
      </c>
      <c r="CT13" s="44" t="s">
        <v>954</v>
      </c>
      <c r="CU13" s="44" t="s">
        <v>955</v>
      </c>
      <c r="CW13" s="44" t="s">
        <v>956</v>
      </c>
      <c r="DA13" s="44" t="s">
        <v>957</v>
      </c>
      <c r="DB13" s="46" t="s">
        <v>958</v>
      </c>
    </row>
    <row r="14" spans="1:108" ht="23.25" customHeight="1" x14ac:dyDescent="0.3">
      <c r="A14" s="27" t="s">
        <v>959</v>
      </c>
      <c r="B14" s="28" t="s">
        <v>30</v>
      </c>
      <c r="D14" s="44" t="s">
        <v>960</v>
      </c>
      <c r="E14" s="44" t="s">
        <v>65</v>
      </c>
      <c r="F14" s="27" t="s">
        <v>961</v>
      </c>
      <c r="G14" s="28" t="s">
        <v>556</v>
      </c>
      <c r="H14" s="27" t="s">
        <v>962</v>
      </c>
      <c r="I14" s="28" t="s">
        <v>880</v>
      </c>
      <c r="J14" s="27" t="s">
        <v>963</v>
      </c>
      <c r="K14" s="28" t="s">
        <v>564</v>
      </c>
      <c r="L14" s="27" t="s">
        <v>964</v>
      </c>
      <c r="M14" s="28" t="s">
        <v>705</v>
      </c>
      <c r="P14" s="27" t="s">
        <v>965</v>
      </c>
      <c r="Q14" s="28" t="s">
        <v>617</v>
      </c>
      <c r="R14" s="27" t="s">
        <v>966</v>
      </c>
      <c r="S14" s="18" t="s">
        <v>564</v>
      </c>
      <c r="T14" s="28" t="s">
        <v>565</v>
      </c>
      <c r="U14" s="27" t="s">
        <v>147</v>
      </c>
      <c r="V14" s="28" t="s">
        <v>559</v>
      </c>
      <c r="W14" s="27"/>
      <c r="Y14" s="18" t="s">
        <v>967</v>
      </c>
      <c r="Z14" s="28" t="s">
        <v>559</v>
      </c>
      <c r="AA14" s="27" t="s">
        <v>968</v>
      </c>
      <c r="AB14" s="28" t="s">
        <v>564</v>
      </c>
      <c r="AE14" s="27" t="s">
        <v>969</v>
      </c>
      <c r="AF14" s="28" t="s">
        <v>556</v>
      </c>
      <c r="AG14" s="32" t="s">
        <v>970</v>
      </c>
      <c r="AH14" s="45" t="s">
        <v>1</v>
      </c>
      <c r="AK14" s="27" t="s">
        <v>673</v>
      </c>
      <c r="AL14" s="28" t="s">
        <v>556</v>
      </c>
      <c r="AO14" s="27" t="s">
        <v>971</v>
      </c>
      <c r="AP14" s="28" t="s">
        <v>576</v>
      </c>
      <c r="AQ14" s="27" t="s">
        <v>972</v>
      </c>
      <c r="AR14" s="28" t="s">
        <v>556</v>
      </c>
      <c r="AS14" s="27"/>
      <c r="BD14" s="27" t="s">
        <v>973</v>
      </c>
      <c r="BE14" s="28" t="s">
        <v>564</v>
      </c>
      <c r="BN14" s="27" t="str">
        <f>$BN$3&amp;" / "&amp;"km2"</f>
        <v>kg CO2 eq / km2</v>
      </c>
      <c r="BO14" s="28" t="s">
        <v>1</v>
      </c>
      <c r="BP14" s="27" t="s">
        <v>974</v>
      </c>
      <c r="BQ14" s="28" t="s">
        <v>559</v>
      </c>
      <c r="BR14" s="27" t="s">
        <v>975</v>
      </c>
      <c r="BS14" s="28" t="s">
        <v>865</v>
      </c>
      <c r="CN14" s="44" t="s">
        <v>152</v>
      </c>
      <c r="CO14" s="44" t="s">
        <v>976</v>
      </c>
      <c r="CP14" s="44" t="s">
        <v>977</v>
      </c>
      <c r="CQ14" s="44"/>
      <c r="CR14" s="44" t="s">
        <v>978</v>
      </c>
      <c r="CT14" s="44" t="s">
        <v>979</v>
      </c>
      <c r="CU14" s="46" t="s">
        <v>980</v>
      </c>
      <c r="CW14" s="44" t="s">
        <v>981</v>
      </c>
      <c r="DA14" s="44" t="s">
        <v>982</v>
      </c>
      <c r="DB14" s="43"/>
    </row>
    <row r="15" spans="1:108" ht="23.25" customHeight="1" x14ac:dyDescent="0.3">
      <c r="A15" s="27" t="s">
        <v>983</v>
      </c>
      <c r="B15" s="28" t="s">
        <v>33</v>
      </c>
      <c r="D15" s="44" t="s">
        <v>984</v>
      </c>
      <c r="E15" s="44" t="s">
        <v>68</v>
      </c>
      <c r="F15" s="27" t="s">
        <v>985</v>
      </c>
      <c r="G15" s="28" t="s">
        <v>556</v>
      </c>
      <c r="H15" s="27" t="s">
        <v>986</v>
      </c>
      <c r="I15" s="28" t="s">
        <v>880</v>
      </c>
      <c r="J15" s="27" t="s">
        <v>987</v>
      </c>
      <c r="K15" s="28" t="s">
        <v>564</v>
      </c>
      <c r="L15" s="27" t="s">
        <v>988</v>
      </c>
      <c r="M15" s="28" t="s">
        <v>567</v>
      </c>
      <c r="P15" s="27" t="s">
        <v>989</v>
      </c>
      <c r="Q15" s="28" t="s">
        <v>617</v>
      </c>
      <c r="R15" s="27" t="s">
        <v>990</v>
      </c>
      <c r="S15" s="18" t="s">
        <v>564</v>
      </c>
      <c r="T15" s="28" t="s">
        <v>565</v>
      </c>
      <c r="U15" s="27" t="s">
        <v>991</v>
      </c>
      <c r="V15" s="28" t="s">
        <v>564</v>
      </c>
      <c r="W15" s="27"/>
      <c r="Y15" s="18" t="s">
        <v>992</v>
      </c>
      <c r="Z15" s="28" t="s">
        <v>559</v>
      </c>
      <c r="AA15" s="32" t="s">
        <v>436</v>
      </c>
      <c r="AB15" s="45" t="s">
        <v>564</v>
      </c>
      <c r="AE15" s="27" t="s">
        <v>993</v>
      </c>
      <c r="AF15" s="28" t="s">
        <v>556</v>
      </c>
      <c r="AG15" s="43"/>
      <c r="AH15" s="43"/>
      <c r="AK15" s="27" t="s">
        <v>861</v>
      </c>
      <c r="AL15" s="28" t="s">
        <v>556</v>
      </c>
      <c r="AO15" s="27" t="s">
        <v>994</v>
      </c>
      <c r="AP15" s="28" t="s">
        <v>576</v>
      </c>
      <c r="AQ15" s="27" t="s">
        <v>995</v>
      </c>
      <c r="AR15" s="28" t="s">
        <v>556</v>
      </c>
      <c r="AS15" s="27"/>
      <c r="BD15" s="27" t="s">
        <v>996</v>
      </c>
      <c r="BE15" s="28" t="s">
        <v>564</v>
      </c>
      <c r="BN15" s="27" t="str">
        <f>$BN$3&amp;" / "&amp;"mm3"</f>
        <v>kg CO2 eq / mm3</v>
      </c>
      <c r="BO15" s="28" t="s">
        <v>1</v>
      </c>
      <c r="BP15" s="27" t="s">
        <v>997</v>
      </c>
      <c r="BQ15" s="28" t="s">
        <v>559</v>
      </c>
      <c r="BR15" s="27" t="s">
        <v>998</v>
      </c>
      <c r="BS15" s="28" t="s">
        <v>865</v>
      </c>
      <c r="CN15" s="44" t="s">
        <v>159</v>
      </c>
      <c r="CO15" s="44" t="s">
        <v>999</v>
      </c>
      <c r="CP15" s="44" t="s">
        <v>1000</v>
      </c>
      <c r="CQ15" s="44"/>
      <c r="CR15" s="44" t="s">
        <v>1001</v>
      </c>
      <c r="CT15" s="44" t="s">
        <v>1002</v>
      </c>
      <c r="CU15" s="43"/>
      <c r="CW15" s="44" t="s">
        <v>1003</v>
      </c>
      <c r="DA15" s="44" t="s">
        <v>1004</v>
      </c>
    </row>
    <row r="16" spans="1:108" ht="23.25" customHeight="1" x14ac:dyDescent="0.3">
      <c r="A16" s="27" t="s">
        <v>1005</v>
      </c>
      <c r="B16" s="28" t="s">
        <v>36</v>
      </c>
      <c r="D16" s="44" t="s">
        <v>1006</v>
      </c>
      <c r="E16" s="44" t="s">
        <v>71</v>
      </c>
      <c r="F16" s="27" t="s">
        <v>1007</v>
      </c>
      <c r="G16" s="28" t="s">
        <v>556</v>
      </c>
      <c r="H16" s="27" t="s">
        <v>1008</v>
      </c>
      <c r="I16" s="28" t="s">
        <v>880</v>
      </c>
      <c r="J16" s="32" t="s">
        <v>1009</v>
      </c>
      <c r="K16" s="45" t="s">
        <v>564</v>
      </c>
      <c r="L16" s="27" t="s">
        <v>1010</v>
      </c>
      <c r="M16" s="28" t="s">
        <v>705</v>
      </c>
      <c r="P16" s="27" t="s">
        <v>1011</v>
      </c>
      <c r="Q16" s="28" t="s">
        <v>617</v>
      </c>
      <c r="R16" s="27" t="s">
        <v>1012</v>
      </c>
      <c r="S16" s="18" t="s">
        <v>564</v>
      </c>
      <c r="T16" s="28" t="s">
        <v>565</v>
      </c>
      <c r="U16" s="27" t="s">
        <v>1013</v>
      </c>
      <c r="V16" s="28" t="s">
        <v>564</v>
      </c>
      <c r="W16" s="27"/>
      <c r="Y16" s="18" t="s">
        <v>1014</v>
      </c>
      <c r="Z16" s="28" t="s">
        <v>559</v>
      </c>
      <c r="AA16" s="43"/>
      <c r="AB16" s="43"/>
      <c r="AE16" s="27" t="s">
        <v>1015</v>
      </c>
      <c r="AF16" s="28" t="s">
        <v>556</v>
      </c>
      <c r="AK16" s="27" t="s">
        <v>891</v>
      </c>
      <c r="AL16" s="28" t="s">
        <v>556</v>
      </c>
      <c r="AO16" s="27" t="s">
        <v>1016</v>
      </c>
      <c r="AP16" s="28" t="s">
        <v>576</v>
      </c>
      <c r="AQ16" s="27" t="s">
        <v>1017</v>
      </c>
      <c r="AR16" s="28" t="s">
        <v>556</v>
      </c>
      <c r="AS16" s="27"/>
      <c r="BD16" s="27" t="s">
        <v>1018</v>
      </c>
      <c r="BE16" s="28" t="s">
        <v>564</v>
      </c>
      <c r="BN16" s="27" t="str">
        <f>$BN$3&amp;" / "&amp;"mm"</f>
        <v>kg CO2 eq / mm</v>
      </c>
      <c r="BO16" s="28" t="s">
        <v>1</v>
      </c>
      <c r="BP16" s="27" t="s">
        <v>1019</v>
      </c>
      <c r="BQ16" s="28" t="s">
        <v>559</v>
      </c>
      <c r="BR16" s="27" t="s">
        <v>1020</v>
      </c>
      <c r="BS16" s="28" t="s">
        <v>865</v>
      </c>
      <c r="CN16" s="44" t="s">
        <v>151</v>
      </c>
      <c r="CO16" s="44" t="s">
        <v>1021</v>
      </c>
      <c r="CP16" s="44" t="s">
        <v>1022</v>
      </c>
      <c r="CQ16" s="44"/>
      <c r="CR16" s="44" t="s">
        <v>1023</v>
      </c>
      <c r="CT16" s="44" t="s">
        <v>1024</v>
      </c>
      <c r="CW16" s="44" t="s">
        <v>1025</v>
      </c>
      <c r="DA16" s="44" t="s">
        <v>1026</v>
      </c>
    </row>
    <row r="17" spans="1:105" ht="23.25" customHeight="1" x14ac:dyDescent="0.3">
      <c r="A17" s="27" t="s">
        <v>1027</v>
      </c>
      <c r="B17" s="28" t="s">
        <v>39</v>
      </c>
      <c r="D17" s="44" t="s">
        <v>1028</v>
      </c>
      <c r="E17" s="44" t="s">
        <v>73</v>
      </c>
      <c r="F17" s="27" t="s">
        <v>1029</v>
      </c>
      <c r="G17" s="28" t="s">
        <v>556</v>
      </c>
      <c r="H17" s="27" t="s">
        <v>1030</v>
      </c>
      <c r="I17" s="28" t="s">
        <v>880</v>
      </c>
      <c r="J17" s="43"/>
      <c r="K17" s="43"/>
      <c r="L17" s="27" t="s">
        <v>1031</v>
      </c>
      <c r="M17" s="28" t="s">
        <v>705</v>
      </c>
      <c r="P17" s="27" t="s">
        <v>1032</v>
      </c>
      <c r="Q17" s="28" t="s">
        <v>617</v>
      </c>
      <c r="R17" s="27" t="s">
        <v>1033</v>
      </c>
      <c r="S17" s="18" t="s">
        <v>564</v>
      </c>
      <c r="T17" s="28" t="s">
        <v>565</v>
      </c>
      <c r="U17" s="27" t="s">
        <v>1034</v>
      </c>
      <c r="V17" s="28" t="s">
        <v>564</v>
      </c>
      <c r="W17" s="27"/>
      <c r="Y17" s="18" t="s">
        <v>1035</v>
      </c>
      <c r="Z17" s="28" t="s">
        <v>559</v>
      </c>
      <c r="AE17" s="27" t="s">
        <v>1036</v>
      </c>
      <c r="AF17" s="28" t="s">
        <v>556</v>
      </c>
      <c r="AK17" s="27" t="s">
        <v>918</v>
      </c>
      <c r="AL17" s="28" t="s">
        <v>556</v>
      </c>
      <c r="AO17" s="27" t="s">
        <v>1037</v>
      </c>
      <c r="AP17" s="28" t="s">
        <v>576</v>
      </c>
      <c r="AQ17" s="27" t="s">
        <v>1038</v>
      </c>
      <c r="AR17" s="28" t="s">
        <v>556</v>
      </c>
      <c r="AS17" s="27"/>
      <c r="BD17" s="27" t="s">
        <v>968</v>
      </c>
      <c r="BE17" s="28" t="s">
        <v>564</v>
      </c>
      <c r="BN17" s="27" t="str">
        <f>$BN$3&amp;" / "&amp;"km"</f>
        <v>kg CO2 eq / km</v>
      </c>
      <c r="BO17" s="28" t="s">
        <v>1</v>
      </c>
      <c r="BP17" s="27" t="s">
        <v>1039</v>
      </c>
      <c r="BQ17" s="28" t="s">
        <v>559</v>
      </c>
      <c r="BR17" s="27" t="s">
        <v>1040</v>
      </c>
      <c r="BS17" s="28" t="s">
        <v>865</v>
      </c>
      <c r="CN17" s="44" t="s">
        <v>1041</v>
      </c>
      <c r="CO17" s="44" t="s">
        <v>1042</v>
      </c>
      <c r="CP17" s="44" t="s">
        <v>1043</v>
      </c>
      <c r="CQ17" s="44"/>
      <c r="CR17" s="44" t="s">
        <v>1044</v>
      </c>
      <c r="CT17" s="46" t="s">
        <v>1045</v>
      </c>
      <c r="CW17" s="44" t="s">
        <v>1046</v>
      </c>
      <c r="DA17" s="44" t="s">
        <v>1047</v>
      </c>
    </row>
    <row r="18" spans="1:105" ht="23.25" customHeight="1" x14ac:dyDescent="0.3">
      <c r="A18" s="27" t="s">
        <v>1048</v>
      </c>
      <c r="B18" s="28" t="s">
        <v>39</v>
      </c>
      <c r="D18" s="44" t="s">
        <v>705</v>
      </c>
      <c r="E18" s="44" t="s">
        <v>75</v>
      </c>
      <c r="F18" s="27" t="s">
        <v>1049</v>
      </c>
      <c r="G18" s="28" t="s">
        <v>556</v>
      </c>
      <c r="H18" s="27" t="s">
        <v>1050</v>
      </c>
      <c r="I18" s="28" t="s">
        <v>880</v>
      </c>
      <c r="L18" s="27" t="s">
        <v>1051</v>
      </c>
      <c r="M18" s="28" t="s">
        <v>705</v>
      </c>
      <c r="P18" s="27" t="s">
        <v>1052</v>
      </c>
      <c r="Q18" s="28" t="s">
        <v>617</v>
      </c>
      <c r="R18" s="27" t="s">
        <v>1053</v>
      </c>
      <c r="S18" s="18" t="s">
        <v>564</v>
      </c>
      <c r="T18" s="28" t="s">
        <v>565</v>
      </c>
      <c r="U18" s="32" t="s">
        <v>1054</v>
      </c>
      <c r="V18" s="45" t="s">
        <v>564</v>
      </c>
      <c r="W18" s="27"/>
      <c r="Y18" s="18" t="s">
        <v>1055</v>
      </c>
      <c r="Z18" s="28" t="s">
        <v>559</v>
      </c>
      <c r="AE18" s="27" t="s">
        <v>1056</v>
      </c>
      <c r="AF18" s="28" t="s">
        <v>556</v>
      </c>
      <c r="AK18" s="27" t="s">
        <v>946</v>
      </c>
      <c r="AL18" s="28" t="s">
        <v>556</v>
      </c>
      <c r="AO18" s="27" t="s">
        <v>1057</v>
      </c>
      <c r="AP18" s="28" t="s">
        <v>576</v>
      </c>
      <c r="AQ18" s="27" t="s">
        <v>1058</v>
      </c>
      <c r="AR18" s="28" t="s">
        <v>556</v>
      </c>
      <c r="AS18" s="27"/>
      <c r="BD18" s="27" t="s">
        <v>436</v>
      </c>
      <c r="BE18" s="28" t="s">
        <v>564</v>
      </c>
      <c r="BN18" s="27" t="s">
        <v>1059</v>
      </c>
      <c r="BO18" s="28" t="s">
        <v>1</v>
      </c>
      <c r="BP18" s="27" t="s">
        <v>1060</v>
      </c>
      <c r="BQ18" s="28" t="s">
        <v>559</v>
      </c>
      <c r="BR18" s="27" t="s">
        <v>1061</v>
      </c>
      <c r="BS18" s="28" t="s">
        <v>865</v>
      </c>
      <c r="CN18" s="44" t="s">
        <v>1062</v>
      </c>
      <c r="CO18" s="44" t="s">
        <v>1063</v>
      </c>
      <c r="CP18" s="44" t="s">
        <v>1064</v>
      </c>
      <c r="CQ18" s="44"/>
      <c r="CR18" s="44" t="s">
        <v>1065</v>
      </c>
      <c r="CT18" s="43"/>
      <c r="CW18" s="44" t="s">
        <v>1066</v>
      </c>
      <c r="DA18" s="44" t="s">
        <v>1067</v>
      </c>
    </row>
    <row r="19" spans="1:105" ht="23.25" customHeight="1" x14ac:dyDescent="0.3">
      <c r="A19" s="27" t="s">
        <v>1068</v>
      </c>
      <c r="B19" s="28" t="s">
        <v>39</v>
      </c>
      <c r="D19" s="44" t="s">
        <v>1</v>
      </c>
      <c r="E19" s="44" t="s">
        <v>77</v>
      </c>
      <c r="F19" s="27" t="s">
        <v>1069</v>
      </c>
      <c r="G19" s="28" t="s">
        <v>556</v>
      </c>
      <c r="H19" s="27" t="s">
        <v>1070</v>
      </c>
      <c r="I19" s="28" t="s">
        <v>1071</v>
      </c>
      <c r="L19" s="27" t="s">
        <v>1072</v>
      </c>
      <c r="M19" s="28" t="s">
        <v>705</v>
      </c>
      <c r="P19" s="27" t="s">
        <v>1073</v>
      </c>
      <c r="Q19" s="28" t="s">
        <v>617</v>
      </c>
      <c r="R19" s="27" t="s">
        <v>1074</v>
      </c>
      <c r="S19" s="18" t="s">
        <v>564</v>
      </c>
      <c r="T19" s="28" t="s">
        <v>565</v>
      </c>
      <c r="U19" s="43"/>
      <c r="V19" s="43"/>
      <c r="W19" s="27"/>
      <c r="Y19" s="18" t="s">
        <v>1075</v>
      </c>
      <c r="Z19" s="28" t="s">
        <v>559</v>
      </c>
      <c r="AE19" s="27" t="s">
        <v>1076</v>
      </c>
      <c r="AF19" s="28" t="s">
        <v>556</v>
      </c>
      <c r="AK19" s="27" t="s">
        <v>972</v>
      </c>
      <c r="AL19" s="28" t="s">
        <v>556</v>
      </c>
      <c r="AO19" s="27" t="s">
        <v>1077</v>
      </c>
      <c r="AP19" s="28" t="s">
        <v>576</v>
      </c>
      <c r="AQ19" s="27" t="s">
        <v>1078</v>
      </c>
      <c r="AR19" s="28" t="s">
        <v>556</v>
      </c>
      <c r="AS19" s="27"/>
      <c r="BD19" s="27" t="s">
        <v>1079</v>
      </c>
      <c r="BE19" s="28" t="s">
        <v>564</v>
      </c>
      <c r="BN19" s="27" t="s">
        <v>1080</v>
      </c>
      <c r="BO19" s="28" t="s">
        <v>1</v>
      </c>
      <c r="BP19" s="27" t="s">
        <v>1081</v>
      </c>
      <c r="BQ19" s="28" t="s">
        <v>559</v>
      </c>
      <c r="BR19" s="27" t="s">
        <v>1082</v>
      </c>
      <c r="BS19" s="28" t="s">
        <v>865</v>
      </c>
      <c r="CN19" s="44" t="s">
        <v>1083</v>
      </c>
      <c r="CO19" s="44" t="s">
        <v>1084</v>
      </c>
      <c r="CP19" s="44" t="s">
        <v>1085</v>
      </c>
      <c r="CQ19" s="44"/>
      <c r="CR19" s="44" t="s">
        <v>1086</v>
      </c>
      <c r="CW19" s="44" t="s">
        <v>1087</v>
      </c>
      <c r="DA19" s="44" t="s">
        <v>1088</v>
      </c>
    </row>
    <row r="20" spans="1:105" ht="23.25" customHeight="1" x14ac:dyDescent="0.3">
      <c r="A20" s="32" t="s">
        <v>1089</v>
      </c>
      <c r="B20" s="45" t="s">
        <v>43</v>
      </c>
      <c r="D20" s="46" t="s">
        <v>524</v>
      </c>
      <c r="E20" s="46" t="s">
        <v>12</v>
      </c>
      <c r="F20" s="32" t="s">
        <v>1090</v>
      </c>
      <c r="G20" s="45" t="s">
        <v>556</v>
      </c>
      <c r="H20" s="32" t="s">
        <v>1091</v>
      </c>
      <c r="I20" s="45" t="s">
        <v>1071</v>
      </c>
      <c r="L20" s="32" t="s">
        <v>1092</v>
      </c>
      <c r="M20" s="45" t="s">
        <v>705</v>
      </c>
      <c r="P20" s="32" t="s">
        <v>1093</v>
      </c>
      <c r="Q20" s="45" t="s">
        <v>617</v>
      </c>
      <c r="R20" s="32" t="s">
        <v>1094</v>
      </c>
      <c r="S20" s="23" t="s">
        <v>564</v>
      </c>
      <c r="T20" s="45" t="s">
        <v>1095</v>
      </c>
      <c r="W20" s="32"/>
      <c r="X20" s="23"/>
      <c r="Y20" s="23" t="s">
        <v>1096</v>
      </c>
      <c r="Z20" s="45" t="s">
        <v>559</v>
      </c>
      <c r="AE20" s="32" t="s">
        <v>1097</v>
      </c>
      <c r="AF20" s="45" t="s">
        <v>556</v>
      </c>
      <c r="AK20" s="32" t="s">
        <v>995</v>
      </c>
      <c r="AL20" s="45" t="s">
        <v>556</v>
      </c>
      <c r="AO20" s="32" t="s">
        <v>1098</v>
      </c>
      <c r="AP20" s="45" t="s">
        <v>576</v>
      </c>
      <c r="AQ20" s="32" t="s">
        <v>1099</v>
      </c>
      <c r="AR20" s="45" t="s">
        <v>556</v>
      </c>
      <c r="AS20" s="27"/>
      <c r="BD20" s="32" t="s">
        <v>1100</v>
      </c>
      <c r="BE20" s="45" t="s">
        <v>564</v>
      </c>
      <c r="BN20" s="32" t="s">
        <v>1101</v>
      </c>
      <c r="BO20" s="45" t="s">
        <v>1</v>
      </c>
      <c r="BP20" s="32" t="s">
        <v>1102</v>
      </c>
      <c r="BQ20" s="45" t="s">
        <v>559</v>
      </c>
      <c r="BR20" s="32" t="s">
        <v>1103</v>
      </c>
      <c r="BS20" s="45" t="s">
        <v>865</v>
      </c>
      <c r="CN20" s="46" t="s">
        <v>1104</v>
      </c>
      <c r="CO20" s="46" t="s">
        <v>1105</v>
      </c>
      <c r="CP20" s="46" t="s">
        <v>1106</v>
      </c>
      <c r="CQ20" s="44"/>
      <c r="CR20" s="46" t="s">
        <v>1107</v>
      </c>
      <c r="CW20" s="46" t="s">
        <v>1108</v>
      </c>
      <c r="DA20" s="46" t="s">
        <v>1109</v>
      </c>
    </row>
    <row r="21" spans="1:105" ht="23.25" customHeight="1" x14ac:dyDescent="0.3">
      <c r="A21" s="43"/>
      <c r="B21" s="43"/>
      <c r="D21" s="43"/>
      <c r="E21" s="43"/>
      <c r="F21" s="43"/>
      <c r="G21" s="43"/>
      <c r="H21" s="43"/>
      <c r="I21" s="43"/>
      <c r="L21" s="43"/>
      <c r="M21" s="43"/>
      <c r="P21" s="32" t="s">
        <v>1110</v>
      </c>
      <c r="Q21" s="45"/>
      <c r="R21" s="43"/>
      <c r="S21" s="43"/>
      <c r="T21" s="43"/>
      <c r="W21" s="43"/>
      <c r="X21" s="43"/>
      <c r="Y21" s="43"/>
      <c r="Z21" s="43"/>
      <c r="AE21" s="43"/>
      <c r="AF21" s="43"/>
      <c r="AK21" s="43"/>
      <c r="AL21" s="43"/>
      <c r="AO21" s="43"/>
      <c r="AP21" s="43"/>
      <c r="AQ21" s="43"/>
      <c r="AR21" s="43"/>
      <c r="BD21" s="43"/>
      <c r="BE21" s="43"/>
      <c r="BN21" s="43"/>
      <c r="BO21" s="43"/>
      <c r="BP21" s="43"/>
      <c r="BQ21" s="43"/>
      <c r="BR21" s="43"/>
      <c r="BS21" s="43"/>
      <c r="CN21" s="43"/>
      <c r="CO21" s="43"/>
      <c r="CP21" s="43"/>
      <c r="CR21" s="43"/>
      <c r="CW21" s="43"/>
      <c r="DA21" s="43"/>
    </row>
    <row r="22" spans="1:105" ht="23.25" customHeight="1" x14ac:dyDescent="0.3">
      <c r="P22" s="32" t="s">
        <v>146</v>
      </c>
      <c r="Q22" s="45"/>
    </row>
    <row r="23" spans="1:105" ht="23.25" customHeight="1" x14ac:dyDescent="0.3">
      <c r="P23" s="25"/>
      <c r="Q23" s="25"/>
    </row>
  </sheetData>
  <conditionalFormatting sqref="A1:XFD1">
    <cfRule type="expression" dxfId="204" priority="0">
      <formula>AND(ROW()=1,A$1&lt;&gt;"")</formula>
    </cfRule>
    <cfRule type="expression" dxfId="203" priority="0">
      <formula>AND(ROW()=1,OR(A$1="ExtObject",A$1="ExtSystem"))</formula>
    </cfRule>
  </conditionalFormatting>
  <conditionalFormatting sqref="A2:XFD1048576">
    <cfRule type="expression" priority="1">
      <formula>ROW()=1</formula>
    </cfRule>
    <cfRule type="expression" dxfId="202" priority="1">
      <formula>AND(OR(A$1="ExtObject",A$1="ExtSystem"),A2&lt;&gt;"")</formula>
    </cfRule>
    <cfRule type="expression" dxfId="201" priority="1">
      <formula>AND(NOT(OR(A$1="ExtObject",A$1="ExtSystem")),A2&lt;&gt;"")</formula>
    </cfRule>
  </conditionalFormatting>
  <dataValidations count="1">
    <dataValidation type="list" allowBlank="1" showInputMessage="1" sqref="G1:G1048576" xr:uid="{00000000-0002-0000-1300-000000000000}">
      <formula1>PEnum_Meta_Category_Systems</formula1>
    </dataValidation>
  </dataValidations>
  <pageMargins left="0.75" right="0.75" top="1" bottom="1" header="0.5" footer="0.5"/>
  <tableParts count="63">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heetViews>
  <sheetFormatPr defaultColWidth="9.33203125" defaultRowHeight="14.55" customHeight="1"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60"/>
  </sheetPr>
  <dimension ref="A1:X2"/>
  <sheetViews>
    <sheetView workbookViewId="0">
      <selection activeCell="A2" sqref="A2"/>
    </sheetView>
  </sheetViews>
  <sheetFormatPr defaultColWidth="5.5546875" defaultRowHeight="15" customHeight="1" x14ac:dyDescent="0.3"/>
  <cols>
    <col min="2" max="2" width="12.33203125" bestFit="1" customWidth="1"/>
    <col min="3" max="3" width="18.33203125" style="2" bestFit="1" customWidth="1"/>
    <col min="4" max="4" width="42.77734375" customWidth="1"/>
    <col min="5" max="5" width="14.77734375" bestFit="1" customWidth="1"/>
    <col min="8" max="8" width="29.109375" customWidth="1"/>
    <col min="9" max="9" width="31.33203125" customWidth="1"/>
    <col min="10" max="10" width="32.6640625" customWidth="1"/>
    <col min="14" max="14" width="24.21875" bestFit="1" customWidth="1"/>
    <col min="15" max="15" width="31.88671875" customWidth="1"/>
    <col min="16" max="16" width="14.44140625" customWidth="1"/>
    <col min="19" max="19" width="10.109375" bestFit="1" customWidth="1"/>
    <col min="21" max="21" width="15.88671875" bestFit="1" customWidth="1"/>
    <col min="22" max="22" width="12.77734375" bestFit="1" customWidth="1"/>
    <col min="23" max="23" width="13.88671875" bestFit="1" customWidth="1"/>
  </cols>
  <sheetData>
    <row r="1" spans="1:24" s="19" customFormat="1" ht="124.5" customHeight="1" x14ac:dyDescent="0.3">
      <c r="A1" s="19" t="s">
        <v>120</v>
      </c>
      <c r="B1" s="19" t="s">
        <v>95</v>
      </c>
      <c r="C1" s="21" t="s">
        <v>96</v>
      </c>
      <c r="D1" s="19" t="s">
        <v>97</v>
      </c>
      <c r="E1" s="19" t="s">
        <v>121</v>
      </c>
      <c r="F1" s="19" t="s">
        <v>122</v>
      </c>
      <c r="G1" s="19" t="s">
        <v>123</v>
      </c>
      <c r="H1" s="19" t="s">
        <v>124</v>
      </c>
      <c r="I1" s="19" t="s">
        <v>125</v>
      </c>
      <c r="J1" s="19" t="s">
        <v>126</v>
      </c>
      <c r="K1" s="19" t="s">
        <v>127</v>
      </c>
      <c r="L1" s="19" t="s">
        <v>128</v>
      </c>
      <c r="M1" s="19" t="s">
        <v>129</v>
      </c>
      <c r="N1" s="19" t="s">
        <v>130</v>
      </c>
      <c r="O1" s="19" t="s">
        <v>131</v>
      </c>
      <c r="P1" s="19" t="s">
        <v>132</v>
      </c>
      <c r="Q1" s="19" t="s">
        <v>133</v>
      </c>
      <c r="R1" s="19" t="s">
        <v>134</v>
      </c>
      <c r="S1" s="19" t="s">
        <v>135</v>
      </c>
      <c r="T1" s="19" t="s">
        <v>136</v>
      </c>
      <c r="U1" s="19" t="s">
        <v>137</v>
      </c>
      <c r="V1" s="19" t="s">
        <v>138</v>
      </c>
      <c r="W1" s="19" t="s">
        <v>139</v>
      </c>
      <c r="X1" s="19" t="s">
        <v>12</v>
      </c>
    </row>
    <row r="2" spans="1:24" ht="15" customHeight="1" x14ac:dyDescent="0.3">
      <c r="A2" t="s">
        <v>140</v>
      </c>
      <c r="B2" s="22" t="s">
        <v>113</v>
      </c>
      <c r="C2" s="2" t="s">
        <v>114</v>
      </c>
      <c r="D2" t="s">
        <v>115</v>
      </c>
      <c r="E2" t="s">
        <v>141</v>
      </c>
      <c r="F2" t="s">
        <v>142</v>
      </c>
      <c r="G2" t="s">
        <v>143</v>
      </c>
      <c r="H2" t="s">
        <v>144</v>
      </c>
      <c r="I2" t="s">
        <v>145</v>
      </c>
      <c r="J2" t="s">
        <v>146</v>
      </c>
      <c r="K2" t="s">
        <v>147</v>
      </c>
      <c r="L2" t="s">
        <v>148</v>
      </c>
      <c r="M2" t="s">
        <v>115</v>
      </c>
      <c r="N2" t="s">
        <v>149</v>
      </c>
      <c r="O2" t="s">
        <v>150</v>
      </c>
      <c r="P2" t="s">
        <v>140</v>
      </c>
      <c r="Q2" t="s">
        <v>151</v>
      </c>
      <c r="R2" t="str">
        <f ca="1">_GuidQuasiHexGenerator</f>
        <v>DC7BA16C-5011-B52B-0113-2421EA7D6499</v>
      </c>
      <c r="S2" t="s">
        <v>152</v>
      </c>
      <c r="T2" t="s">
        <v>153</v>
      </c>
      <c r="U2" t="s">
        <v>140</v>
      </c>
      <c r="V2" t="s">
        <v>140</v>
      </c>
      <c r="W2" t="s">
        <v>154</v>
      </c>
      <c r="X2" s="4" t="s">
        <v>155</v>
      </c>
    </row>
  </sheetData>
  <conditionalFormatting sqref="A1:XFD1">
    <cfRule type="expression" dxfId="598" priority="0">
      <formula>AND(ROW()=1,A$1&lt;&gt;"")</formula>
    </cfRule>
    <cfRule type="expression" dxfId="597" priority="0">
      <formula>AND(ROW()=1,OR(A$1="ExtObject",A$1="ExtSystem"))</formula>
    </cfRule>
    <cfRule type="expression" dxfId="596" priority="0">
      <formula>OR(ISNUMBER(SEARCH("CreatedBy",A$1)),ISNUMBER(SEARCH("Category",A$1)),ISNUMBER(SEARCH("Unit",A$1)))</formula>
    </cfRule>
  </conditionalFormatting>
  <conditionalFormatting sqref="A2:XFD2">
    <cfRule type="expression" dxfId="595" priority="1">
      <formula>AND(OR(A$1="Category",A$1="CreatedBy",ISNUMBER(SEARCH("Unit",A$1))))</formula>
    </cfRule>
    <cfRule type="expression" dxfId="594" priority="1">
      <formula>AND(OR(A$1="SiteName",A$1="ProjectName",A$1="Name",A$1="Email",A$1="CreatedOn",A$1="Phone",A$1="Company",A$1="AreaMeasurement"))</formula>
    </cfRule>
    <cfRule type="expression" dxfId="593" priority="1">
      <formula>AND(OR(LEFT(A$1,3)="Ext",ISNUMBER(SEARCH("Ext",A$1))))</formula>
    </cfRule>
  </conditionalFormatting>
  <dataValidations count="8">
    <dataValidation allowBlank="1" showInputMessage="1" showErrorMessage="1" promptTitle="Name" prompt="This field must be unique" sqref="A1:A1048576" xr:uid="{00000000-0002-0000-0200-000000000000}"/>
    <dataValidation type="list" allowBlank="1" showInputMessage="1" showErrorMessage="1" promptTitle="Contact" prompt="This is a drop down list that refers to the Contacts Tab Column A:A" sqref="B1:B1048576" xr:uid="{00000000-0002-0000-0200-000001000000}">
      <formula1>Contact.Name</formula1>
    </dataValidation>
    <dataValidation allowBlank="1" showInputMessage="1" showErrorMessage="1" promptTitle="CreatedOn" prompt="This is the date the row entry was entered on. It must be in the format yyyy-mm-ddThh:mm:ss.000. (The T must be included to separate the date and time)" sqref="C1:C1048576" xr:uid="{00000000-0002-0000-0200-000002000000}"/>
    <dataValidation type="list" allowBlank="1" showInputMessage="1" showErrorMessage="1" promptTitle="Category Classification" prompt="The extended classification(s) that the user associated to this item. Codes and descriptions are separated by colon ( : ) .Where more than one classification is assigned to an object it is separated by semi-colon ( ; )" sqref="D1:D1048576" xr:uid="{00000000-0002-0000-0200-000003000000}">
      <formula1>INDIRECT("PEnum_"&amp;SheetName&amp;"_"&amp;INDIRECT(ADDRESS(1,COLUMN(D$1))))</formula1>
    </dataValidation>
    <dataValidation type="list" allowBlank="1" showInputMessage="1" showErrorMessage="1" promptTitle="Units" prompt="select units form list" sqref="G1:L1048576" xr:uid="{00000000-0002-0000-0200-000004000000}">
      <formula1>INDIRECT("PEnum_"&amp;SheetName&amp;"_"&amp;INDIRECT(ADDRESS(1,COLUMN(G$1))))</formula1>
    </dataValidation>
    <dataValidation type="list" allowBlank="1" showInputMessage="1" promptTitle="ExtSystem" prompt="The external software or webservice system that produced this record in the file." sqref="N1:N1048576" xr:uid="{00000000-0002-0000-0200-000005000000}">
      <formula1>PEnum_Meta_Category_Systems</formula1>
    </dataValidation>
    <dataValidation type="list" errorStyle="information" allowBlank="1" showInputMessage="1" showErrorMessage="1" promptTitle="ExtObject" prompt="This is the class of object according to the external system that exported the file. This could either be the systems native object classes or its mapped IfcClass." sqref="O1:O1048576 Q1:Q1048576 S1:S1048576" xr:uid="{00000000-0002-0000-0200-000006000000}">
      <formula1>INDIRECT("PEnum_"&amp;SheetName&amp;"_"&amp;INDIRECT(ADDRESS(1,COLUMN(O$1))))</formula1>
    </dataValidation>
    <dataValidation type="list" errorStyle="information" allowBlank="1" showInputMessage="1" showErrorMessage="1" promptTitle="ExtObject" prompt="This is the project phase of the data drop" sqref="X1:X1048576" xr:uid="{00000000-0002-0000-0200-000007000000}">
      <formula1>PEnum_Facility_Project_Phase_Category</formula1>
    </dataValidation>
  </dataValidations>
  <hyperlinks>
    <hyperlink ref="B1" location="Contact.Name" display="Contact.Name" xr:uid="{00000000-0004-0000-0200-000000000000}"/>
    <hyperlink ref="D1" location="PEnum_Facility_Category" display="PEnum_Facility_Category" xr:uid="{00000000-0004-0000-0200-000001000000}"/>
    <hyperlink ref="G1" location="PEnum_Facility_LinearUnits" display="PEnum_Facility_LinearUnits" xr:uid="{00000000-0004-0000-0200-000002000000}"/>
    <hyperlink ref="H1" location="PEnum_Facility_AreaUnits" display="PEnum_Facility_AreaUnits" xr:uid="{00000000-0004-0000-0200-000003000000}"/>
    <hyperlink ref="I1" location="PEnum_Facility_VolumeUnits" display="PEnum_Facility_VolumeUnits" xr:uid="{00000000-0004-0000-0200-000004000000}"/>
    <hyperlink ref="J1" location="PEnum_Facility_CurrencyUnit" display="PEnum_Facility_CurrencyUnit" xr:uid="{00000000-0004-0000-0200-000005000000}"/>
    <hyperlink ref="K1" location="PEnum_Facility_MassUnits" display="PEnum_Facility_MassUnits" xr:uid="{00000000-0004-0000-0200-000006000000}"/>
    <hyperlink ref="L1" location="PEnum_Facility_DurationUnits" display="PEnum_Facility_DurationUnits" xr:uid="{00000000-0004-0000-0200-000007000000}"/>
    <hyperlink ref="N1" location="PEnum_Meta_Category_Systems" display="PEnum_Meta_Category_Systems" xr:uid="{00000000-0004-0000-0200-000008000000}"/>
    <hyperlink ref="O1" location="PEnum_Facility_Project_ExtObject" display="PEnum_Facility_Project_ExtObject" xr:uid="{00000000-0004-0000-0200-000009000000}"/>
    <hyperlink ref="Q1" location="PEnum_Facility_Site_ExtObject" display="PEnum_Facility_Site_ExtObject" xr:uid="{00000000-0004-0000-0200-00000A000000}"/>
    <hyperlink ref="S1" location="PEnum_Facility_ExtObject" display="PEnum_Facility_ExtObject" xr:uid="{00000000-0004-0000-0200-00000B000000}"/>
    <hyperlink ref="X1" location="PEnum_Facility_Project_Phase_Category" display="PEnum_Facility_Project_Phase_Category" xr:uid="{00000000-0004-0000-0200-00000C000000}"/>
    <hyperlink ref="B2" r:id="rId1" display="mailto:bamb@bre.co.uk" xr:uid="{00000000-0004-0000-0200-00000D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9"/>
  </sheetPr>
  <dimension ref="A1:J3"/>
  <sheetViews>
    <sheetView workbookViewId="0">
      <selection activeCell="A2" sqref="A2"/>
    </sheetView>
  </sheetViews>
  <sheetFormatPr defaultColWidth="5.5546875" defaultRowHeight="15" customHeight="1" x14ac:dyDescent="0.3"/>
  <cols>
    <col min="1" max="1" width="17.21875" style="18" bestFit="1" customWidth="1"/>
    <col min="2" max="2" width="5.5546875" style="18"/>
    <col min="3" max="3" width="18.33203125" style="2" bestFit="1" customWidth="1"/>
    <col min="4" max="6" width="5.5546875" style="18"/>
    <col min="7" max="7" width="56.6640625" style="18" customWidth="1"/>
    <col min="8" max="8" width="7.77734375" style="18" bestFit="1" customWidth="1"/>
    <col min="9" max="10" width="5.5546875" style="18"/>
  </cols>
  <sheetData>
    <row r="1" spans="1:10" s="19" customFormat="1" ht="63" customHeight="1" x14ac:dyDescent="0.3">
      <c r="A1" s="19" t="s">
        <v>120</v>
      </c>
      <c r="B1" s="19" t="s">
        <v>95</v>
      </c>
      <c r="C1" s="21" t="s">
        <v>96</v>
      </c>
      <c r="D1" s="19" t="s">
        <v>97</v>
      </c>
      <c r="E1" s="19" t="s">
        <v>100</v>
      </c>
      <c r="F1" s="19" t="s">
        <v>101</v>
      </c>
      <c r="G1" s="19" t="s">
        <v>102</v>
      </c>
      <c r="H1" s="19" t="s">
        <v>137</v>
      </c>
      <c r="I1" s="19" t="s">
        <v>156</v>
      </c>
      <c r="J1" s="19" t="s">
        <v>157</v>
      </c>
    </row>
    <row r="2" spans="1:10" ht="15" customHeight="1" x14ac:dyDescent="0.3">
      <c r="A2" s="27" t="s">
        <v>158</v>
      </c>
      <c r="B2" s="18" t="s">
        <v>113</v>
      </c>
      <c r="C2" s="2" t="s">
        <v>114</v>
      </c>
      <c r="D2" s="18" t="s">
        <v>115</v>
      </c>
      <c r="E2" s="17" t="s">
        <v>149</v>
      </c>
      <c r="F2" s="18" t="s">
        <v>159</v>
      </c>
      <c r="G2" s="18" t="str">
        <f ca="1">_GuidQuasiHexGenerator</f>
        <v>E6133465-7CAA-DF85-3946-FC4B3AE8F6DB</v>
      </c>
      <c r="H2" s="18" t="s">
        <v>158</v>
      </c>
      <c r="I2" s="18">
        <v>0</v>
      </c>
      <c r="J2" s="28">
        <v>4000</v>
      </c>
    </row>
    <row r="3" spans="1:10" ht="15" customHeight="1" x14ac:dyDescent="0.3">
      <c r="A3" s="27" t="s">
        <v>160</v>
      </c>
      <c r="B3" s="18" t="s">
        <v>113</v>
      </c>
      <c r="C3" s="2" t="s">
        <v>114</v>
      </c>
      <c r="D3" s="18" t="s">
        <v>115</v>
      </c>
      <c r="E3" s="17" t="s">
        <v>149</v>
      </c>
      <c r="F3" s="18" t="s">
        <v>159</v>
      </c>
      <c r="G3" s="18" t="str">
        <f ca="1">_GuidQuasiHexGenerator</f>
        <v>B98F455B-9783-51FC-A072-26F053537D4A</v>
      </c>
      <c r="H3" s="18" t="s">
        <v>160</v>
      </c>
      <c r="I3" s="18">
        <v>4000</v>
      </c>
      <c r="J3" s="28">
        <v>4000</v>
      </c>
    </row>
  </sheetData>
  <conditionalFormatting sqref="A1:XFD1">
    <cfRule type="expression" dxfId="592" priority="0">
      <formula>AND(ROW()=1,A$1&lt;&gt;"")</formula>
    </cfRule>
    <cfRule type="expression" dxfId="591" priority="0">
      <formula>AND(ROW()=1,OR(A$1="ExtObject",A$1="ExtSystem"))</formula>
    </cfRule>
    <cfRule type="expression" dxfId="590" priority="0">
      <formula>AND(OR(A$1="Category",A$1="CreatedBy",A$1="CreatedBy",A$1="Category",A$1="Chance",A$1="Owner",A$1="Risk",A$1="Impact",A$1="AssetType",A$1="Manufacturer",A$1="WarrantyGuarantorParts",A$1="Stage",A$1="ApprovedBy",A$1="WarrantyGuarantorLabor",A$1="Finish",A$1="Material",A$1="Constituents",A$1="FloorName",A$1="SpaceNames",A$1="Priors",A$1="ResourceNames",A$1="Status",A$1="TypeNames",A$1="ComponentNames",ISNUMBER(SEARCH("Unit",A$1)),ISNUMBER(SEARCH("Supplier",A$1)),ISNUMBER(SEARCH("RealisingElement",A$1)),ISNUMBER(SEARCH("ComponentName",A$1)),ISNUMBER(SEARCH("SheetName",A$1)),ISNUMBER(SEARCH("RowName",A$1)),ISNUMBER(SEARCH("ChildName",A$1)),ISNUMBER(SEARCH("ParentName",A$1))))</formula>
    </cfRule>
  </conditionalFormatting>
  <conditionalFormatting sqref="A4:XFD1048563 A2:D3 F2:XFD3">
    <cfRule type="expression" dxfId="589" priority="1">
      <formula>AND(OR(A$1="Category",A$1="CreatedBy",A$1="CreatedBy",A$1="Category",A$1="Chance",A$1="Owner",A$1="Risk",A$1="Impact",A$1="AssetType",A$1="Manufacturer",A$1="WarrantyGuarantorParts",A$1="Stage",A$1="ApprovedBy",A$1="WarrantyGuarantorLabor",A$1="Finish",A$1="Material",A$1="Constituents",A$1="FloorName",A$1="SpaceNames",A$1="Priors",A$1="ResourceNames",A$1="Status",A$1="TypeNames",A$1="ComponentNames",ISNUMBER(SEARCH("Unit",A$1)),ISNUMBER(SEARCH("Supplier",A$1)),ISNUMBER(SEARCH("RealisingElement",A$1)),ISNUMBER(SEARCH("ComponentName",A$1)),ISNUMBER(SEARCH("SheetName",A$1)),ISNUMBER(SEARCH("RowName",A$1)),ISNUMBER(SEARCH("ChildName",A$1)),ISNUMBER(SEARCH("ParentName",A$1))))</formula>
    </cfRule>
    <cfRule type="expression" dxfId="588" priority="1">
      <formula>AND(OR(A$1="SiteName",A$1="ProjectName",A$1="Name",A$1="Description",A$1="Mitigation",A$1="InstallationDate",A$1="WarrantyStartDate",A$1="CreatedOn",A$1="Directory",A$1="File",A$1="Value",A$1="Duration",A$1="Frequency",A$1="Start",A$1="ModelNumber",A$1="WarrantyDurationParts",A$1="WarrantyDurationLabor",A$1="NominalLength",A$1="NominalWidth",A$1="NominalHeight",A$1="Email",A$1="CreatedOn",A$1="Phone",A$1="Company",A$1="AreaMeasurement",ISNUMBER(SEARCH("Rotation",A$1)),ISNUMBER(SEARCH("Axis",A$1))))</formula>
    </cfRule>
    <cfRule type="expression" dxfId="587" priority="1">
      <formula>AND(OR(LEFT(A$1,3)="Ext",ISNUMBER(SEARCH("Ext",A$1))))</formula>
    </cfRule>
  </conditionalFormatting>
  <conditionalFormatting sqref="E2:E3">
    <cfRule type="expression" dxfId="586" priority="2">
      <formula>AND(OR(E$1="Category",E$1="CreatedBy",ISNUMBER(SEARCH("Unit",E$1))))</formula>
    </cfRule>
    <cfRule type="expression" dxfId="585" priority="2">
      <formula>AND(OR(E$1="SiteName",E$1="ProjectName",E$1="Name",E$1="Email",E$1="CreatedOn",E$1="Phone",E$1="Company",E$1="AreaMeasurement"))</formula>
    </cfRule>
    <cfRule type="expression" dxfId="584" priority="2">
      <formula>AND(OR(LEFT(E$1,3)="Ext",ISNUMBER(SEARCH("Ext",E$1))))</formula>
    </cfRule>
  </conditionalFormatting>
  <dataValidations count="6">
    <dataValidation allowBlank="1" showInputMessage="1" showErrorMessage="1" promptTitle="Name" prompt="This field must be unique" sqref="A1:A1048576" xr:uid="{00000000-0002-0000-0300-000000000000}"/>
    <dataValidation type="list" allowBlank="1" showInputMessage="1" showErrorMessage="1" promptTitle="Contact" prompt="This is a drop down list that refers to the Contacts Tab Column A:A" sqref="B1:B1048576" xr:uid="{00000000-0002-0000-0300-000001000000}">
      <formula1>Contact.Name</formula1>
    </dataValidation>
    <dataValidation type="list" allowBlank="1" showInputMessage="1" showErrorMessage="1" promptTitle="Category Classification" prompt="The extended classification(s) that the user associated to this item. Codes and descriptions are separated by colon ( : ) .Where more than one classification is assigned to an object it is separated by semi-colon ( ; )" sqref="D1:D1048576" xr:uid="{00000000-0002-0000-0300-000002000000}">
      <formula1>INDIRECT("PEnum_"&amp;SheetName&amp;"_"&amp;INDIRECT(ADDRESS(1,COLUMN(D$1))))</formula1>
    </dataValidation>
    <dataValidation type="list" allowBlank="1" showInputMessage="1" sqref="E1 E4:E1048576" xr:uid="{00000000-0002-0000-0300-000003000000}">
      <formula1>PEnum_Meta_Category_Systems</formula1>
    </dataValidation>
    <dataValidation type="list" allowBlank="1" showInputMessage="1" showErrorMessage="1" promptTitle="ExtObject" prompt="This is the class of object according to the external system that exported the file. This could either be the systems native object classes or its mapped IfcClass." sqref="F1:F1048576" xr:uid="{00000000-0002-0000-0300-000004000000}">
      <formula1>INDIRECT("PEnum_"&amp;SheetName&amp;"_"&amp;INDIRECT(ADDRESS(1,COLUMN(F$1))))</formula1>
    </dataValidation>
    <dataValidation type="list" allowBlank="1" showInputMessage="1" promptTitle="ExtSystem" prompt="The external software or webservice system that produced this record in the file." sqref="E2:E3" xr:uid="{00000000-0002-0000-0300-000005000000}">
      <formula1>PEnum_Meta_Category_Systems</formula1>
    </dataValidation>
  </dataValidations>
  <hyperlinks>
    <hyperlink ref="B1" location="Contact.Name" display="Contact.Name" xr:uid="{00000000-0004-0000-0300-000000000000}"/>
    <hyperlink ref="D1" location="PEnum_Floor_Category" display="PEnum_Floor_Category" xr:uid="{00000000-0004-0000-0300-000001000000}"/>
    <hyperlink ref="E1" location="PEnum_Meta_Category_Systems" display="PEnum_Meta_Category_Systems" xr:uid="{00000000-0004-0000-0300-000002000000}"/>
    <hyperlink ref="F1" location="PEnum_Floor_ExtObject" display="PEnum_Floor_ExtObject" xr:uid="{00000000-0004-0000-0300-000003000000}"/>
  </hyperlinks>
  <pageMargins left="0.75" right="0.75" top="1" bottom="1" header="0.5" footer="0.5"/>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9"/>
  </sheetPr>
  <dimension ref="A1:N3"/>
  <sheetViews>
    <sheetView workbookViewId="0">
      <selection activeCell="I3" sqref="I3"/>
    </sheetView>
  </sheetViews>
  <sheetFormatPr defaultColWidth="5.5546875" defaultRowHeight="15" customHeight="1" x14ac:dyDescent="0.3"/>
  <cols>
    <col min="1" max="1" width="22.33203125" style="18" bestFit="1" customWidth="1"/>
    <col min="2" max="2" width="5.5546875" style="18"/>
    <col min="3" max="3" width="19" style="2" bestFit="1" customWidth="1"/>
    <col min="4" max="4" width="5.5546875" style="18"/>
    <col min="5" max="5" width="24.5546875" style="18" customWidth="1"/>
    <col min="6" max="8" width="5.5546875" style="18"/>
    <col min="9" max="9" width="34.6640625" style="18" customWidth="1"/>
    <col min="10" max="13" width="5.5546875" style="18"/>
    <col min="14" max="14" width="6" style="18" bestFit="1" customWidth="1"/>
  </cols>
  <sheetData>
    <row r="1" spans="1:14" s="19" customFormat="1" ht="69" customHeight="1" x14ac:dyDescent="0.3">
      <c r="A1" s="19" t="s">
        <v>120</v>
      </c>
      <c r="B1" s="19" t="s">
        <v>95</v>
      </c>
      <c r="C1" s="21" t="s">
        <v>96</v>
      </c>
      <c r="D1" s="19" t="s">
        <v>97</v>
      </c>
      <c r="E1" s="19" t="s">
        <v>161</v>
      </c>
      <c r="F1" s="19" t="s">
        <v>137</v>
      </c>
      <c r="G1" s="19" t="s">
        <v>100</v>
      </c>
      <c r="H1" s="19" t="s">
        <v>101</v>
      </c>
      <c r="I1" s="19" t="s">
        <v>102</v>
      </c>
      <c r="J1" s="19" t="s">
        <v>162</v>
      </c>
      <c r="K1" s="19" t="s">
        <v>163</v>
      </c>
      <c r="L1" s="19" t="s">
        <v>164</v>
      </c>
      <c r="M1" s="19" t="s">
        <v>165</v>
      </c>
      <c r="N1" s="19" t="s">
        <v>166</v>
      </c>
    </row>
    <row r="2" spans="1:14" ht="15" customHeight="1" x14ac:dyDescent="0.3">
      <c r="A2" s="27" t="s">
        <v>167</v>
      </c>
      <c r="B2" s="18" t="s">
        <v>113</v>
      </c>
      <c r="C2" s="2">
        <f ca="1">NOW()</f>
        <v>43581.499936805558</v>
      </c>
      <c r="D2" s="18" t="s">
        <v>115</v>
      </c>
      <c r="E2" s="18" t="s">
        <v>158</v>
      </c>
      <c r="F2" s="27" t="s">
        <v>167</v>
      </c>
      <c r="G2" s="17" t="s">
        <v>149</v>
      </c>
      <c r="H2" s="18" t="s">
        <v>168</v>
      </c>
      <c r="I2" s="18" t="str">
        <f ca="1">_GuidQuasiHexGenerator</f>
        <v>8ADC772E-CBC4-6555-D25B-C546A09F4C2B</v>
      </c>
      <c r="J2" s="27" t="s">
        <v>167</v>
      </c>
      <c r="K2" s="18">
        <v>4000</v>
      </c>
      <c r="L2" s="18">
        <v>5000</v>
      </c>
      <c r="M2" s="28">
        <v>5000</v>
      </c>
      <c r="N2" s="18">
        <v>20000</v>
      </c>
    </row>
    <row r="3" spans="1:14" ht="15" customHeight="1" x14ac:dyDescent="0.3">
      <c r="A3" s="27" t="s">
        <v>169</v>
      </c>
      <c r="B3" s="18" t="s">
        <v>113</v>
      </c>
      <c r="C3" s="2">
        <f ca="1">NOW()</f>
        <v>43581.499936805558</v>
      </c>
      <c r="D3" s="18" t="s">
        <v>115</v>
      </c>
      <c r="E3" s="18" t="s">
        <v>160</v>
      </c>
      <c r="F3" s="27" t="s">
        <v>169</v>
      </c>
      <c r="G3" s="17" t="s">
        <v>149</v>
      </c>
      <c r="H3" s="18" t="s">
        <v>168</v>
      </c>
      <c r="I3" s="18" t="str">
        <f ca="1">_GuidQuasiHexGenerator</f>
        <v>954A226E-4279-66AE-2D86-6719AE5E3766</v>
      </c>
      <c r="J3" s="27" t="s">
        <v>169</v>
      </c>
      <c r="K3" s="18">
        <v>4000</v>
      </c>
      <c r="L3" s="18">
        <v>5000</v>
      </c>
      <c r="M3" s="28">
        <v>5000</v>
      </c>
      <c r="N3" s="18">
        <v>20000</v>
      </c>
    </row>
  </sheetData>
  <conditionalFormatting sqref="A1:XFD1">
    <cfRule type="expression" dxfId="570" priority="0">
      <formula>AND(ROW()=1,A$1&lt;&gt;"")</formula>
    </cfRule>
    <cfRule type="expression" dxfId="569" priority="0">
      <formula>AND(ROW()=1,OR(A$1="ExtObject",A$1="ExtSystem"))</formula>
    </cfRule>
    <cfRule type="expression" dxfId="568" priority="0">
      <formula>AND(OR(A$1="Category",A$1="CreatedBy",A$1="CreatedBy",A$1="Category",A$1="Chance",A$1="Owner",A$1="Risk",A$1="Impact",A$1="AssetType",A$1="Manufacturer",A$1="WarrantyGuarantorParts",A$1="Stage",A$1="ApprovedBy",A$1="WarrantyGuarantorLabor",A$1="Finish",A$1="Material",A$1="Constituents",A$1="FloorName",A$1="SpaceNames",A$1="Priors",A$1="ResourceNames",A$1="Status",A$1="TypeNames",A$1="ComponentNames",ISNUMBER(SEARCH("Unit",A$1)),ISNUMBER(SEARCH("Supplier",A$1)),ISNUMBER(SEARCH("RealisingElement",A$1)),ISNUMBER(SEARCH("ComponentName",A$1)),ISNUMBER(SEARCH("SheetName",A$1)),ISNUMBER(SEARCH("RowName",A$1)),ISNUMBER(SEARCH("ChildName",A$1)),ISNUMBER(SEARCH("ParentName",A$1))))</formula>
    </cfRule>
  </conditionalFormatting>
  <conditionalFormatting sqref="A4:XFD1048564 A2:F3 H2:XFD3">
    <cfRule type="expression" dxfId="567" priority="1">
      <formula>AND(OR(A$1="Category",A$1="CreatedBy",A$1="CreatedBy",A$1="Category",A$1="Chance",A$1="Owner",A$1="Risk",A$1="Impact",A$1="AssetType",A$1="Manufacturer",A$1="WarrantyGuarantorParts",A$1="Stage",A$1="ApprovedBy",A$1="WarrantyGuarantorLabor",A$1="Finish",A$1="Material",A$1="Constituents",A$1="FloorName",A$1="SpaceNames",A$1="Priors",A$1="ResourceNames",A$1="Status",A$1="TypeNames",A$1="ComponentNames",ISNUMBER(SEARCH("Unit",A$1)),ISNUMBER(SEARCH("Supplier",A$1)),ISNUMBER(SEARCH("RealisingElement",A$1)),ISNUMBER(SEARCH("ComponentName",A$1)),ISNUMBER(SEARCH("SheetName",A$1)),ISNUMBER(SEARCH("RowName",A$1)),ISNUMBER(SEARCH("ChildName",A$1)),ISNUMBER(SEARCH("ParentName",A$1))))</formula>
    </cfRule>
    <cfRule type="expression" dxfId="566" priority="1">
      <formula>AND(OR(A$1="SiteName",A$1="ProjectName",A$1="Name",A$1="Description",A$1="Mitigation",A$1="InstallationDate",A$1="WarrantyStartDate",A$1="CreatedOn",A$1="Directory",A$1="File",A$1="Value",A$1="Duration",A$1="Frequency",A$1="Start",A$1="ModelNumber",A$1="WarrantyDurationParts",A$1="WarrantyDurationLabor",A$1="NominalLength",A$1="NominalWidth",A$1="NominalHeight",A$1="Email",A$1="CreatedOn",A$1="Phone",A$1="Company",A$1="AreaMeasurement",ISNUMBER(SEARCH("Rotation",A$1)),ISNUMBER(SEARCH("Axis",A$1))))</formula>
    </cfRule>
    <cfRule type="expression" dxfId="565" priority="1">
      <formula>AND(OR(LEFT(A$1,3)="Ext",ISNUMBER(SEARCH("Ext",A$1))))</formula>
    </cfRule>
  </conditionalFormatting>
  <conditionalFormatting sqref="G2:G3">
    <cfRule type="expression" dxfId="564" priority="2">
      <formula>AND(OR(G$1="Category",G$1="CreatedBy",ISNUMBER(SEARCH("Unit",G$1))))</formula>
    </cfRule>
    <cfRule type="expression" dxfId="563" priority="2">
      <formula>AND(OR(G$1="SiteName",G$1="ProjectName",G$1="Name",G$1="Email",G$1="CreatedOn",G$1="Phone",G$1="Company",G$1="AreaMeasurement"))</formula>
    </cfRule>
    <cfRule type="expression" dxfId="562" priority="2">
      <formula>AND(OR(LEFT(G$1,3)="Ext",ISNUMBER(SEARCH("Ext",G$1))))</formula>
    </cfRule>
  </conditionalFormatting>
  <dataValidations count="7">
    <dataValidation allowBlank="1" showInputMessage="1" showErrorMessage="1" promptTitle="Name" prompt="This field must be unique" sqref="A1:A1048576 F2:F3 J2:J3" xr:uid="{00000000-0002-0000-0400-000000000000}"/>
    <dataValidation type="list" allowBlank="1" showInputMessage="1" showErrorMessage="1" promptTitle="Contact" prompt="This is a drop down list that refers to the Contacts Tab Column A:A" sqref="B1:B1048576" xr:uid="{00000000-0002-0000-0400-000001000000}">
      <formula1>Contact.Name</formula1>
    </dataValidation>
    <dataValidation type="list" allowBlank="1" showInputMessage="1" showErrorMessage="1" promptTitle="Category Classification" prompt="The extended classification(s) that the user associated to this item. Codes and descriptions are separated by colon ( : ) .Where more than one classification is assigned to an object it is separated by semi-colon ( ; )" sqref="D1:D1048576" xr:uid="{00000000-0002-0000-0400-000002000000}">
      <formula1>INDIRECT("PEnum_"&amp;SheetName&amp;"_"&amp;INDIRECT(ADDRESS(1,COLUMN(D$1))))</formula1>
    </dataValidation>
    <dataValidation type="list" allowBlank="1" showInputMessage="1" showErrorMessage="1" sqref="E1:E1048576" xr:uid="{00000000-0002-0000-0400-000003000000}">
      <formula1>Floor.Name</formula1>
    </dataValidation>
    <dataValidation type="list" allowBlank="1" showInputMessage="1" sqref="G1 G4:G1048576" xr:uid="{00000000-0002-0000-0400-000004000000}">
      <formula1>PEnum_Meta_Category_Systems</formula1>
    </dataValidation>
    <dataValidation type="list" allowBlank="1" showInputMessage="1" showErrorMessage="1" promptTitle="ExtObject" prompt="This is the class of object according to the external system that exported the file. This could either be the systems native object classes or its mapped IfcClass." sqref="H1:H1048576" xr:uid="{00000000-0002-0000-0400-000005000000}">
      <formula1>INDIRECT("PEnum_"&amp;SheetName&amp;"_"&amp;INDIRECT(ADDRESS(1,COLUMN(H$1))))</formula1>
    </dataValidation>
    <dataValidation type="list" allowBlank="1" showInputMessage="1" promptTitle="ExtSystem" prompt="The external software or webservice system that produced this record in the file." sqref="G2:G3" xr:uid="{00000000-0002-0000-0400-000006000000}">
      <formula1>PEnum_Meta_Category_Systems</formula1>
    </dataValidation>
  </dataValidations>
  <hyperlinks>
    <hyperlink ref="B1" location="Contact.Name" display="Contact.Name" xr:uid="{00000000-0004-0000-0400-000000000000}"/>
    <hyperlink ref="D1" location="PEnum_Space_Category" display="PEnum_Space_Category" xr:uid="{00000000-0004-0000-0400-000001000000}"/>
    <hyperlink ref="E1" location="Floor.Name" display="Floor.Name" xr:uid="{00000000-0004-0000-0400-000002000000}"/>
    <hyperlink ref="G1" location="PEnum_Meta_Category_Systems" display="PEnum_Meta_Category_Systems" xr:uid="{00000000-0004-0000-0400-000003000000}"/>
    <hyperlink ref="H1" location="PEnum_Space_ExtObject" display="PEnum_Space_ExtObject" xr:uid="{00000000-0004-0000-0400-000004000000}"/>
  </hyperlinks>
  <pageMargins left="0.75" right="0.75" top="1" bottom="1" header="0.5" footer="0.5"/>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9"/>
  </sheetPr>
  <dimension ref="A1:I1"/>
  <sheetViews>
    <sheetView workbookViewId="0">
      <selection activeCell="L10" sqref="L10"/>
    </sheetView>
  </sheetViews>
  <sheetFormatPr defaultColWidth="5.5546875" defaultRowHeight="15" customHeight="1" x14ac:dyDescent="0.3"/>
  <cols>
    <col min="3" max="3" width="18.33203125" style="2" bestFit="1" customWidth="1"/>
  </cols>
  <sheetData>
    <row r="1" spans="1:9" s="19" customFormat="1" ht="67.5" customHeight="1" x14ac:dyDescent="0.3">
      <c r="A1" s="19" t="s">
        <v>120</v>
      </c>
      <c r="B1" s="19" t="s">
        <v>95</v>
      </c>
      <c r="C1" s="21" t="s">
        <v>96</v>
      </c>
      <c r="D1" s="19" t="s">
        <v>97</v>
      </c>
      <c r="E1" s="19" t="s">
        <v>170</v>
      </c>
      <c r="F1" s="19" t="s">
        <v>100</v>
      </c>
      <c r="G1" s="19" t="s">
        <v>101</v>
      </c>
      <c r="H1" s="19" t="s">
        <v>102</v>
      </c>
      <c r="I1" s="19" t="s">
        <v>137</v>
      </c>
    </row>
  </sheetData>
  <conditionalFormatting sqref="A1:XFD1">
    <cfRule type="expression" dxfId="544" priority="0">
      <formula>AND(ROW()=1,A$1&lt;&gt;"")</formula>
    </cfRule>
    <cfRule type="expression" dxfId="543" priority="0">
      <formula>AND(ROW()=1,OR(A$1="ExtObject",A$1="ExtSystem"))</formula>
    </cfRule>
    <cfRule type="expression" dxfId="542" priority="0">
      <formula>AND(OR(A$1="Category",A$1="CreatedBy",A$1="CreatedBy",A$1="Category",A$1="Chance",A$1="Owner",A$1="Risk",A$1="Impact",A$1="AssetType",A$1="Manufacturer",A$1="WarrantyGuarantorParts",A$1="Stage",A$1="ApprovedBy",A$1="WarrantyGuarantorLabor",A$1="Finish",A$1="Material",A$1="Constituents",A$1="FloorName",A$1="SpaceNames",A$1="Priors",A$1="ResourceNames",A$1="Status",A$1="TypeNames",A$1="ComponentNames",ISNUMBER(SEARCH("Unit",A$1)),ISNUMBER(SEARCH("Supplier",A$1)),ISNUMBER(SEARCH("RealisingElement",A$1)),ISNUMBER(SEARCH("ComponentName",A$1)),ISNUMBER(SEARCH("SheetName",A$1)),ISNUMBER(SEARCH("RowName",A$1)),ISNUMBER(SEARCH("ChildName",A$1)),ISNUMBER(SEARCH("ParentName",A$1))))</formula>
    </cfRule>
  </conditionalFormatting>
  <conditionalFormatting sqref="A2:XFD1048564">
    <cfRule type="expression" dxfId="541" priority="1">
      <formula>AND(OR(A$1="Category",A$1="CreatedBy",A$1="CreatedBy",A$1="Category",A$1="Chance",A$1="Owner",A$1="Risk",A$1="Impact",A$1="AssetType",A$1="Manufacturer",A$1="WarrantyGuarantorParts",A$1="Stage",A$1="ApprovedBy",A$1="WarrantyGuarantorLabor",A$1="Finish",A$1="Material",A$1="Constituents",A$1="FloorName",A$1="SpaceNames",A$1="Priors",A$1="ResourceNames",A$1="Status",A$1="TypeNames",A$1="ComponentNames",ISNUMBER(SEARCH("Unit",A$1)),ISNUMBER(SEARCH("Supplier",A$1)),ISNUMBER(SEARCH("RealisingElement",A$1)),ISNUMBER(SEARCH("ComponentName",A$1)),ISNUMBER(SEARCH("SheetName",A$1)),ISNUMBER(SEARCH("RowName",A$1)),ISNUMBER(SEARCH("ChildName",A$1)),ISNUMBER(SEARCH("ParentName",A$1))))</formula>
    </cfRule>
    <cfRule type="expression" dxfId="540" priority="1">
      <formula>AND(OR(A$1="SiteName",A$1="ProjectName",A$1="Name",A$1="Description",A$1="Mitigation",A$1="InstallationDate",A$1="WarrantyStartDate",A$1="CreatedOn",A$1="Directory",A$1="File",A$1="Value",A$1="Duration",A$1="Frequency",A$1="Start",A$1="ModelNumber",A$1="WarrantyDurationParts",A$1="WarrantyDurationLabor",A$1="NominalLength",A$1="NominalWidth",A$1="NominalHeight",A$1="Email",A$1="CreatedOn",A$1="Phone",A$1="Company",A$1="AreaMeasurement",ISNUMBER(SEARCH("Rotation",A$1)),ISNUMBER(SEARCH("Axis",A$1))))</formula>
    </cfRule>
    <cfRule type="expression" dxfId="539" priority="1">
      <formula>AND(OR(LEFT(A$1,3)="Ext",ISNUMBER(SEARCH("Ext",A$1))))</formula>
    </cfRule>
  </conditionalFormatting>
  <dataValidations count="7">
    <dataValidation allowBlank="1" showInputMessage="1" showErrorMessage="1" promptTitle="Name" prompt="This field must be unique" sqref="A1:A1048576" xr:uid="{00000000-0002-0000-0500-000000000000}"/>
    <dataValidation type="list" allowBlank="1" showInputMessage="1" showErrorMessage="1" promptTitle="Contact" prompt="This is a drop down list that refers to the Contacts Tab Column A:A" sqref="B1:B1048576" xr:uid="{00000000-0002-0000-0500-000001000000}">
      <formula1>Contact.Name</formula1>
    </dataValidation>
    <dataValidation allowBlank="1" showInputMessage="1" showErrorMessage="1" promptTitle="CreatedOn" prompt="This is the date the row entry was entered on. It must be in the format yyyy-mm-ddThh:mm:ss.000. (The T must be included to separate the date and time)" sqref="C1:C1048576" xr:uid="{00000000-0002-0000-0500-000002000000}"/>
    <dataValidation type="list" allowBlank="1" showInputMessage="1" showErrorMessage="1" promptTitle="Category Classification" prompt="The extended classification(s) that the user associated to this item. Codes and descriptions are separated by colon ( : ) .Where more than one classification is assigned to an object it is separated by semi-colon ( ; )" sqref="D1:D1048576" xr:uid="{00000000-0002-0000-0500-000003000000}">
      <formula1>INDIRECT("PEnum_"&amp;SheetName&amp;"_"&amp;INDIRECT(ADDRESS(1,COLUMN(D$1))))</formula1>
    </dataValidation>
    <dataValidation type="list" allowBlank="1" showInputMessage="1" showErrorMessage="1" sqref="E1:E1048576" xr:uid="{00000000-0002-0000-0500-000004000000}">
      <formula1>Space.Name</formula1>
    </dataValidation>
    <dataValidation type="list" allowBlank="1" showInputMessage="1" sqref="F1:F1048576" xr:uid="{00000000-0002-0000-0500-000005000000}">
      <formula1>PEnum_Meta_Category_Systems</formula1>
    </dataValidation>
    <dataValidation type="list" allowBlank="1" showInputMessage="1" showErrorMessage="1" promptTitle="ExtObject" prompt="This is the class of object according to the external system that exported the file. This could either be the systems native object classes or its mapped IfcClass." sqref="G1:G1048576" xr:uid="{00000000-0002-0000-0500-000006000000}">
      <formula1>INDIRECT("PEnum_"&amp;SheetName&amp;"_"&amp;INDIRECT(ADDRESS(1,COLUMN(G$1))))</formula1>
    </dataValidation>
  </dataValidations>
  <hyperlinks>
    <hyperlink ref="B1" location="Contact.Name" display="Contact.Name" xr:uid="{00000000-0004-0000-0500-000000000000}"/>
    <hyperlink ref="D1" location="PEnum_Zone_Category" display="PEnum_Zone_Category" xr:uid="{00000000-0004-0000-0500-000001000000}"/>
    <hyperlink ref="E1" location="Space.Name" display="Space.Name" xr:uid="{00000000-0004-0000-0500-000002000000}"/>
    <hyperlink ref="F1" location="PEnum_Meta_Category_Systems" display="PEnum_Meta_Category_Systems" xr:uid="{00000000-0004-0000-0500-000003000000}"/>
    <hyperlink ref="G1" location="PEnum_Zone_ExtObject" display="PEnum_Zone_ExtObject" xr:uid="{00000000-0004-0000-0500-000004000000}"/>
  </hyperlinks>
  <pageMargins left="0.75" right="0.75" top="1" bottom="1" header="0.5" footer="0.5"/>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52"/>
  </sheetPr>
  <dimension ref="A1:AK77"/>
  <sheetViews>
    <sheetView topLeftCell="A47" zoomScale="85" workbookViewId="0">
      <selection activeCell="A14" sqref="A14:A76"/>
    </sheetView>
  </sheetViews>
  <sheetFormatPr defaultColWidth="5.5546875" defaultRowHeight="15" customHeight="1" x14ac:dyDescent="0.3"/>
  <cols>
    <col min="1" max="1" width="60.33203125" style="18" customWidth="1"/>
    <col min="2" max="2" width="5.5546875" style="18"/>
    <col min="3" max="3" width="18.33203125" style="2" bestFit="1" customWidth="1"/>
    <col min="4" max="4" width="7.6640625" style="18" bestFit="1" customWidth="1"/>
    <col min="5" max="5" width="39.33203125" style="18" customWidth="1"/>
    <col min="6" max="6" width="5.5546875" style="18"/>
    <col min="7" max="7" width="32.33203125" style="18" customWidth="1"/>
    <col min="8" max="8" width="5.5546875" style="18"/>
    <col min="9" max="9" width="21.33203125" style="18" customWidth="1"/>
    <col min="10" max="13" width="5.5546875" style="18"/>
    <col min="14" max="14" width="28.88671875" style="18" customWidth="1"/>
    <col min="15" max="15" width="10.6640625" style="18" bestFit="1" customWidth="1"/>
    <col min="16" max="16" width="40.109375" style="18" customWidth="1"/>
    <col min="17" max="19" width="5.5546875" style="18"/>
    <col min="20" max="20" width="7.6640625" style="18" bestFit="1" customWidth="1"/>
    <col min="21" max="27" width="5.5546875" style="18"/>
    <col min="28" max="28" width="70.88671875" style="18" customWidth="1"/>
    <col min="29" max="29" width="5.5546875" style="18"/>
    <col min="30" max="30" width="255.77734375" style="18" bestFit="1" customWidth="1"/>
    <col min="31" max="37" width="5.5546875" style="18"/>
  </cols>
  <sheetData>
    <row r="1" spans="1:37" s="19" customFormat="1" ht="135" customHeight="1" x14ac:dyDescent="0.3">
      <c r="A1" s="19" t="s">
        <v>120</v>
      </c>
      <c r="B1" s="19" t="s">
        <v>95</v>
      </c>
      <c r="C1" s="21" t="s">
        <v>96</v>
      </c>
      <c r="D1" s="19" t="s">
        <v>97</v>
      </c>
      <c r="E1" s="19" t="s">
        <v>137</v>
      </c>
      <c r="F1" s="19" t="s">
        <v>171</v>
      </c>
      <c r="G1" s="19" t="s">
        <v>172</v>
      </c>
      <c r="H1" s="19" t="s">
        <v>173</v>
      </c>
      <c r="I1" s="19" t="s">
        <v>174</v>
      </c>
      <c r="J1" s="19" t="s">
        <v>175</v>
      </c>
      <c r="K1" s="19" t="s">
        <v>176</v>
      </c>
      <c r="L1" s="19" t="s">
        <v>177</v>
      </c>
      <c r="M1" s="19" t="s">
        <v>178</v>
      </c>
      <c r="N1" s="19" t="s">
        <v>100</v>
      </c>
      <c r="O1" s="19" t="s">
        <v>101</v>
      </c>
      <c r="P1" s="19" t="s">
        <v>102</v>
      </c>
      <c r="Q1" s="19" t="s">
        <v>179</v>
      </c>
      <c r="R1" s="19" t="s">
        <v>180</v>
      </c>
      <c r="S1" s="19" t="s">
        <v>181</v>
      </c>
      <c r="T1" s="19" t="s">
        <v>182</v>
      </c>
      <c r="U1" s="19" t="s">
        <v>183</v>
      </c>
      <c r="V1" s="19" t="s">
        <v>184</v>
      </c>
      <c r="W1" s="19" t="s">
        <v>185</v>
      </c>
      <c r="X1" s="19" t="s">
        <v>186</v>
      </c>
      <c r="Y1" s="19" t="s">
        <v>187</v>
      </c>
      <c r="Z1" s="19" t="s">
        <v>188</v>
      </c>
      <c r="AA1" s="19" t="s">
        <v>189</v>
      </c>
      <c r="AB1" s="19" t="s">
        <v>190</v>
      </c>
      <c r="AC1" s="19" t="s">
        <v>191</v>
      </c>
      <c r="AD1" s="19" t="s">
        <v>192</v>
      </c>
      <c r="AE1" s="19" t="s">
        <v>193</v>
      </c>
      <c r="AF1" s="19" t="s">
        <v>194</v>
      </c>
      <c r="AG1" s="19" t="s">
        <v>195</v>
      </c>
      <c r="AH1" s="19" t="s">
        <v>196</v>
      </c>
      <c r="AI1" s="19" t="s">
        <v>197</v>
      </c>
      <c r="AJ1" s="19" t="s">
        <v>198</v>
      </c>
      <c r="AK1" s="19" t="s">
        <v>199</v>
      </c>
    </row>
    <row r="2" spans="1:37" ht="15" customHeight="1" x14ac:dyDescent="0.3">
      <c r="A2" s="29" t="s">
        <v>200</v>
      </c>
      <c r="B2" s="30" t="s">
        <v>113</v>
      </c>
      <c r="C2" s="2" t="s">
        <v>114</v>
      </c>
      <c r="D2" s="18" t="s">
        <v>115</v>
      </c>
      <c r="E2" s="27" t="s">
        <v>201</v>
      </c>
      <c r="F2" s="18" t="s">
        <v>202</v>
      </c>
      <c r="G2" s="18" t="s">
        <v>113</v>
      </c>
      <c r="H2" s="18" t="s">
        <v>115</v>
      </c>
      <c r="I2" s="18" t="s">
        <v>119</v>
      </c>
      <c r="J2" s="18" t="s">
        <v>115</v>
      </c>
      <c r="K2" s="18" t="s">
        <v>119</v>
      </c>
      <c r="L2" s="18" t="s">
        <v>115</v>
      </c>
      <c r="M2" s="18" t="s">
        <v>203</v>
      </c>
      <c r="N2" s="17" t="s">
        <v>149</v>
      </c>
      <c r="O2" s="18" t="s">
        <v>204</v>
      </c>
      <c r="P2" s="18" t="str">
        <f t="shared" ref="P2:P33" ca="1" si="0">_GuidQuasiHexGenerator</f>
        <v>0EEA07D3-30C0-1BDB-4D00-DFE7E9332E64</v>
      </c>
      <c r="Q2" s="18" t="s">
        <v>115</v>
      </c>
      <c r="R2" s="18" t="s">
        <v>115</v>
      </c>
      <c r="S2" s="18" t="s">
        <v>203</v>
      </c>
      <c r="T2" s="18" t="s">
        <v>115</v>
      </c>
      <c r="U2" s="18" t="s">
        <v>115</v>
      </c>
      <c r="V2" s="18" t="s">
        <v>115</v>
      </c>
      <c r="W2" s="18" t="s">
        <v>115</v>
      </c>
      <c r="X2" s="18" t="s">
        <v>115</v>
      </c>
      <c r="Y2" s="18" t="s">
        <v>115</v>
      </c>
      <c r="Z2" s="18" t="s">
        <v>115</v>
      </c>
      <c r="AA2" s="18" t="s">
        <v>115</v>
      </c>
      <c r="AB2" s="18" t="s">
        <v>205</v>
      </c>
      <c r="AC2" s="18" t="s">
        <v>115</v>
      </c>
      <c r="AD2" s="18" t="s">
        <v>206</v>
      </c>
      <c r="AE2" s="18" t="s">
        <v>115</v>
      </c>
      <c r="AF2" s="18" t="s">
        <v>115</v>
      </c>
      <c r="AG2" s="18" t="s">
        <v>115</v>
      </c>
      <c r="AH2" s="18" t="s">
        <v>115</v>
      </c>
      <c r="AI2" s="18" t="s">
        <v>115</v>
      </c>
      <c r="AJ2" s="18" t="s">
        <v>115</v>
      </c>
      <c r="AK2" s="28" t="s">
        <v>115</v>
      </c>
    </row>
    <row r="3" spans="1:37" ht="15" customHeight="1" x14ac:dyDescent="0.3">
      <c r="A3" s="29" t="s">
        <v>207</v>
      </c>
      <c r="B3" s="30" t="s">
        <v>113</v>
      </c>
      <c r="C3" s="2" t="s">
        <v>114</v>
      </c>
      <c r="D3" s="18" t="s">
        <v>115</v>
      </c>
      <c r="E3" s="27" t="s">
        <v>208</v>
      </c>
      <c r="F3" s="18" t="s">
        <v>202</v>
      </c>
      <c r="G3" s="18" t="s">
        <v>113</v>
      </c>
      <c r="H3" s="18" t="s">
        <v>115</v>
      </c>
      <c r="I3" s="18" t="s">
        <v>119</v>
      </c>
      <c r="J3" s="18" t="s">
        <v>115</v>
      </c>
      <c r="K3" s="18" t="s">
        <v>119</v>
      </c>
      <c r="L3" s="18" t="s">
        <v>115</v>
      </c>
      <c r="M3" s="18" t="s">
        <v>203</v>
      </c>
      <c r="N3" s="17" t="s">
        <v>149</v>
      </c>
      <c r="O3" s="23" t="s">
        <v>209</v>
      </c>
      <c r="P3" s="18" t="str">
        <f t="shared" ca="1" si="0"/>
        <v>8098AE41-EAD5-F5E9-AFF3-B59DB7FCAA4A</v>
      </c>
      <c r="Q3" s="18" t="s">
        <v>115</v>
      </c>
      <c r="R3" s="18" t="s">
        <v>115</v>
      </c>
      <c r="S3" s="18" t="s">
        <v>203</v>
      </c>
      <c r="T3" s="18" t="s">
        <v>115</v>
      </c>
      <c r="U3" s="18" t="s">
        <v>115</v>
      </c>
      <c r="V3" s="18" t="s">
        <v>115</v>
      </c>
      <c r="W3" s="18" t="s">
        <v>115</v>
      </c>
      <c r="X3" s="18" t="s">
        <v>115</v>
      </c>
      <c r="Y3" s="18" t="s">
        <v>115</v>
      </c>
      <c r="Z3" s="18" t="s">
        <v>115</v>
      </c>
      <c r="AA3" s="18" t="s">
        <v>115</v>
      </c>
      <c r="AB3" s="18" t="s">
        <v>210</v>
      </c>
      <c r="AC3" s="18" t="s">
        <v>115</v>
      </c>
      <c r="AD3" s="18" t="s">
        <v>211</v>
      </c>
      <c r="AE3" s="18" t="s">
        <v>115</v>
      </c>
      <c r="AF3" s="18" t="s">
        <v>115</v>
      </c>
      <c r="AG3" s="18" t="s">
        <v>115</v>
      </c>
      <c r="AH3" s="18" t="s">
        <v>115</v>
      </c>
      <c r="AI3" s="18" t="s">
        <v>115</v>
      </c>
      <c r="AJ3" s="18" t="s">
        <v>115</v>
      </c>
      <c r="AK3" s="28" t="s">
        <v>115</v>
      </c>
    </row>
    <row r="4" spans="1:37" ht="15" customHeight="1" x14ac:dyDescent="0.3">
      <c r="A4" s="29" t="s">
        <v>212</v>
      </c>
      <c r="B4" s="30" t="s">
        <v>113</v>
      </c>
      <c r="C4" s="2" t="s">
        <v>114</v>
      </c>
      <c r="D4" s="18" t="s">
        <v>115</v>
      </c>
      <c r="E4" s="27" t="s">
        <v>212</v>
      </c>
      <c r="F4" s="18" t="s">
        <v>202</v>
      </c>
      <c r="G4" s="18" t="s">
        <v>113</v>
      </c>
      <c r="H4" s="18" t="s">
        <v>115</v>
      </c>
      <c r="I4" s="18" t="s">
        <v>119</v>
      </c>
      <c r="J4" s="18" t="s">
        <v>115</v>
      </c>
      <c r="K4" s="18" t="s">
        <v>119</v>
      </c>
      <c r="L4" s="18" t="s">
        <v>115</v>
      </c>
      <c r="M4" s="18" t="s">
        <v>203</v>
      </c>
      <c r="N4" s="17" t="s">
        <v>149</v>
      </c>
      <c r="O4" s="18" t="s">
        <v>204</v>
      </c>
      <c r="P4" s="18" t="str">
        <f t="shared" ca="1" si="0"/>
        <v>8BEE9167-B845-F837-52DB-B9C0A6EC849A</v>
      </c>
      <c r="Q4" s="18" t="s">
        <v>115</v>
      </c>
      <c r="R4" s="18" t="s">
        <v>115</v>
      </c>
      <c r="S4" s="18" t="s">
        <v>203</v>
      </c>
      <c r="T4" s="18" t="s">
        <v>115</v>
      </c>
      <c r="U4" s="18" t="s">
        <v>115</v>
      </c>
      <c r="V4" s="18" t="s">
        <v>115</v>
      </c>
      <c r="W4" s="18" t="s">
        <v>115</v>
      </c>
      <c r="X4" s="18" t="s">
        <v>115</v>
      </c>
      <c r="Y4" s="18" t="s">
        <v>115</v>
      </c>
      <c r="Z4" s="18" t="s">
        <v>115</v>
      </c>
      <c r="AA4" s="18" t="s">
        <v>115</v>
      </c>
      <c r="AB4" s="18" t="s">
        <v>213</v>
      </c>
      <c r="AC4" s="18" t="s">
        <v>115</v>
      </c>
      <c r="AD4" s="18" t="s">
        <v>214</v>
      </c>
      <c r="AE4" s="18" t="s">
        <v>115</v>
      </c>
      <c r="AF4" s="18" t="s">
        <v>115</v>
      </c>
      <c r="AG4" s="18" t="s">
        <v>115</v>
      </c>
      <c r="AH4" s="18" t="s">
        <v>115</v>
      </c>
      <c r="AI4" s="18" t="s">
        <v>115</v>
      </c>
      <c r="AJ4" s="18" t="s">
        <v>115</v>
      </c>
      <c r="AK4" s="28" t="s">
        <v>115</v>
      </c>
    </row>
    <row r="5" spans="1:37" ht="15" customHeight="1" x14ac:dyDescent="0.3">
      <c r="A5" s="29" t="s">
        <v>215</v>
      </c>
      <c r="B5" s="30" t="s">
        <v>113</v>
      </c>
      <c r="C5" s="2" t="s">
        <v>114</v>
      </c>
      <c r="D5" s="18" t="s">
        <v>115</v>
      </c>
      <c r="E5" s="27" t="s">
        <v>216</v>
      </c>
      <c r="F5" s="18" t="s">
        <v>202</v>
      </c>
      <c r="G5" s="18" t="s">
        <v>113</v>
      </c>
      <c r="H5" s="18" t="s">
        <v>115</v>
      </c>
      <c r="I5" s="18" t="s">
        <v>119</v>
      </c>
      <c r="J5" s="18" t="s">
        <v>115</v>
      </c>
      <c r="K5" s="18" t="s">
        <v>119</v>
      </c>
      <c r="L5" s="18" t="s">
        <v>115</v>
      </c>
      <c r="M5" s="18" t="s">
        <v>203</v>
      </c>
      <c r="N5" s="17" t="s">
        <v>149</v>
      </c>
      <c r="O5" s="18" t="s">
        <v>217</v>
      </c>
      <c r="P5" s="18" t="str">
        <f t="shared" ca="1" si="0"/>
        <v>BA99AC60-2E56-2BF0-17F6-B5F59A549651</v>
      </c>
      <c r="Q5" s="18" t="s">
        <v>115</v>
      </c>
      <c r="R5" s="18" t="s">
        <v>115</v>
      </c>
      <c r="S5" s="18" t="s">
        <v>203</v>
      </c>
      <c r="T5" s="18" t="s">
        <v>115</v>
      </c>
      <c r="U5" s="18" t="s">
        <v>115</v>
      </c>
      <c r="V5" s="18" t="s">
        <v>115</v>
      </c>
      <c r="W5" s="18" t="s">
        <v>115</v>
      </c>
      <c r="X5" s="18" t="s">
        <v>115</v>
      </c>
      <c r="Y5" s="18" t="s">
        <v>115</v>
      </c>
      <c r="Z5" s="18" t="s">
        <v>115</v>
      </c>
      <c r="AA5" s="18" t="s">
        <v>115</v>
      </c>
      <c r="AB5" s="18" t="s">
        <v>218</v>
      </c>
      <c r="AC5" s="18" t="s">
        <v>115</v>
      </c>
      <c r="AD5" s="18" t="s">
        <v>219</v>
      </c>
      <c r="AE5" s="18" t="s">
        <v>115</v>
      </c>
      <c r="AF5" s="18" t="s">
        <v>115</v>
      </c>
      <c r="AG5" s="18" t="s">
        <v>115</v>
      </c>
      <c r="AH5" s="18" t="s">
        <v>115</v>
      </c>
      <c r="AI5" s="18" t="s">
        <v>115</v>
      </c>
      <c r="AJ5" s="18" t="s">
        <v>115</v>
      </c>
      <c r="AK5" s="28" t="s">
        <v>115</v>
      </c>
    </row>
    <row r="6" spans="1:37" ht="15" customHeight="1" x14ac:dyDescent="0.3">
      <c r="A6" s="29" t="s">
        <v>220</v>
      </c>
      <c r="B6" s="30" t="s">
        <v>113</v>
      </c>
      <c r="C6" s="2" t="s">
        <v>114</v>
      </c>
      <c r="D6" s="18" t="s">
        <v>115</v>
      </c>
      <c r="E6" s="27" t="s">
        <v>221</v>
      </c>
      <c r="F6" s="18" t="s">
        <v>202</v>
      </c>
      <c r="G6" s="18" t="s">
        <v>113</v>
      </c>
      <c r="H6" s="18" t="s">
        <v>115</v>
      </c>
      <c r="I6" s="18" t="s">
        <v>119</v>
      </c>
      <c r="J6" s="18" t="s">
        <v>115</v>
      </c>
      <c r="K6" s="18" t="s">
        <v>119</v>
      </c>
      <c r="L6" s="18" t="s">
        <v>115</v>
      </c>
      <c r="M6" s="18" t="s">
        <v>203</v>
      </c>
      <c r="N6" s="17" t="s">
        <v>149</v>
      </c>
      <c r="O6" s="18" t="s">
        <v>222</v>
      </c>
      <c r="P6" s="18" t="str">
        <f t="shared" ca="1" si="0"/>
        <v>886A5209-90B5-7D40-D7EA-9C309AEDCDE0</v>
      </c>
      <c r="Q6" s="18" t="s">
        <v>115</v>
      </c>
      <c r="R6" s="18" t="s">
        <v>115</v>
      </c>
      <c r="S6" s="18" t="s">
        <v>203</v>
      </c>
      <c r="T6" s="18" t="s">
        <v>115</v>
      </c>
      <c r="U6" s="18" t="s">
        <v>115</v>
      </c>
      <c r="V6" s="18" t="s">
        <v>115</v>
      </c>
      <c r="W6" s="18" t="s">
        <v>115</v>
      </c>
      <c r="X6" s="18" t="s">
        <v>115</v>
      </c>
      <c r="Y6" s="18" t="s">
        <v>115</v>
      </c>
      <c r="Z6" s="18" t="s">
        <v>115</v>
      </c>
      <c r="AA6" s="18" t="s">
        <v>115</v>
      </c>
      <c r="AB6" s="18" t="s">
        <v>115</v>
      </c>
      <c r="AC6" s="18" t="s">
        <v>115</v>
      </c>
      <c r="AD6" s="18" t="s">
        <v>223</v>
      </c>
      <c r="AE6" s="18" t="s">
        <v>115</v>
      </c>
      <c r="AF6" s="18" t="s">
        <v>115</v>
      </c>
      <c r="AG6" s="18" t="s">
        <v>115</v>
      </c>
      <c r="AH6" s="18" t="s">
        <v>115</v>
      </c>
      <c r="AI6" s="18" t="s">
        <v>115</v>
      </c>
      <c r="AJ6" s="18" t="s">
        <v>115</v>
      </c>
      <c r="AK6" s="28" t="s">
        <v>115</v>
      </c>
    </row>
    <row r="7" spans="1:37" ht="15" customHeight="1" x14ac:dyDescent="0.3">
      <c r="A7" s="29" t="s">
        <v>224</v>
      </c>
      <c r="B7" s="30" t="s">
        <v>113</v>
      </c>
      <c r="C7" s="2" t="s">
        <v>114</v>
      </c>
      <c r="D7" s="18" t="s">
        <v>115</v>
      </c>
      <c r="E7" s="27" t="s">
        <v>225</v>
      </c>
      <c r="F7" s="18" t="s">
        <v>202</v>
      </c>
      <c r="G7" s="18" t="s">
        <v>113</v>
      </c>
      <c r="H7" s="18" t="s">
        <v>115</v>
      </c>
      <c r="I7" s="18" t="s">
        <v>119</v>
      </c>
      <c r="J7" s="18" t="s">
        <v>115</v>
      </c>
      <c r="K7" s="18" t="s">
        <v>119</v>
      </c>
      <c r="L7" s="18" t="s">
        <v>115</v>
      </c>
      <c r="M7" s="18" t="s">
        <v>203</v>
      </c>
      <c r="N7" s="17" t="s">
        <v>149</v>
      </c>
      <c r="O7" s="18" t="s">
        <v>217</v>
      </c>
      <c r="P7" s="18" t="str">
        <f t="shared" ca="1" si="0"/>
        <v>8E6BE87D-72D4-1933-3DED-1F08855C8CFB</v>
      </c>
      <c r="Q7" s="18" t="s">
        <v>115</v>
      </c>
      <c r="R7" s="18" t="s">
        <v>115</v>
      </c>
      <c r="S7" s="18" t="s">
        <v>203</v>
      </c>
      <c r="T7" s="18" t="s">
        <v>115</v>
      </c>
      <c r="U7" s="18" t="s">
        <v>115</v>
      </c>
      <c r="V7" s="18" t="s">
        <v>115</v>
      </c>
      <c r="W7" s="18" t="s">
        <v>115</v>
      </c>
      <c r="X7" s="18" t="s">
        <v>115</v>
      </c>
      <c r="Y7" s="18" t="s">
        <v>115</v>
      </c>
      <c r="Z7" s="18" t="s">
        <v>115</v>
      </c>
      <c r="AA7" s="18" t="s">
        <v>115</v>
      </c>
      <c r="AB7" s="18" t="s">
        <v>226</v>
      </c>
      <c r="AC7" s="18" t="s">
        <v>115</v>
      </c>
      <c r="AD7" s="18" t="s">
        <v>227</v>
      </c>
      <c r="AE7" s="18" t="s">
        <v>115</v>
      </c>
      <c r="AF7" s="18" t="s">
        <v>115</v>
      </c>
      <c r="AG7" s="18" t="s">
        <v>115</v>
      </c>
      <c r="AH7" s="18" t="s">
        <v>115</v>
      </c>
      <c r="AI7" s="18" t="s">
        <v>115</v>
      </c>
      <c r="AJ7" s="18" t="s">
        <v>115</v>
      </c>
      <c r="AK7" s="28" t="s">
        <v>115</v>
      </c>
    </row>
    <row r="8" spans="1:37" ht="15" customHeight="1" x14ac:dyDescent="0.3">
      <c r="A8" s="31" t="s">
        <v>228</v>
      </c>
      <c r="B8" s="30" t="s">
        <v>113</v>
      </c>
      <c r="C8" s="2" t="s">
        <v>114</v>
      </c>
      <c r="D8" s="18" t="s">
        <v>115</v>
      </c>
      <c r="E8" s="32" t="s">
        <v>229</v>
      </c>
      <c r="F8" s="18" t="s">
        <v>202</v>
      </c>
      <c r="G8" s="18" t="s">
        <v>113</v>
      </c>
      <c r="H8" s="18" t="s">
        <v>115</v>
      </c>
      <c r="I8" s="18" t="s">
        <v>119</v>
      </c>
      <c r="J8" s="18" t="s">
        <v>115</v>
      </c>
      <c r="K8" s="18" t="s">
        <v>119</v>
      </c>
      <c r="L8" s="18" t="s">
        <v>115</v>
      </c>
      <c r="M8" s="18" t="s">
        <v>203</v>
      </c>
      <c r="N8" s="17" t="s">
        <v>149</v>
      </c>
      <c r="O8" s="23" t="s">
        <v>222</v>
      </c>
      <c r="P8" s="18" t="str">
        <f t="shared" ca="1" si="0"/>
        <v>8AAAA7E1-615C-49DA-96B2-706680EC51F6</v>
      </c>
      <c r="Q8" s="18" t="s">
        <v>115</v>
      </c>
      <c r="R8" s="18" t="s">
        <v>115</v>
      </c>
      <c r="S8" s="18" t="s">
        <v>203</v>
      </c>
      <c r="T8" s="18" t="s">
        <v>115</v>
      </c>
      <c r="U8" s="18" t="s">
        <v>115</v>
      </c>
      <c r="V8" s="18" t="s">
        <v>115</v>
      </c>
      <c r="W8" s="18" t="s">
        <v>115</v>
      </c>
      <c r="X8" s="18" t="s">
        <v>115</v>
      </c>
      <c r="Y8" s="18" t="s">
        <v>115</v>
      </c>
      <c r="Z8" s="18" t="s">
        <v>115</v>
      </c>
      <c r="AA8" s="18" t="s">
        <v>115</v>
      </c>
      <c r="AB8" s="23" t="s">
        <v>115</v>
      </c>
      <c r="AC8" s="23" t="s">
        <v>115</v>
      </c>
      <c r="AD8" s="23" t="s">
        <v>230</v>
      </c>
      <c r="AE8" s="18" t="s">
        <v>115</v>
      </c>
      <c r="AF8" s="18" t="s">
        <v>115</v>
      </c>
      <c r="AG8" s="18" t="s">
        <v>115</v>
      </c>
      <c r="AH8" s="18" t="s">
        <v>115</v>
      </c>
      <c r="AI8" s="18" t="s">
        <v>115</v>
      </c>
      <c r="AJ8" s="18" t="s">
        <v>115</v>
      </c>
      <c r="AK8" s="28" t="s">
        <v>115</v>
      </c>
    </row>
    <row r="9" spans="1:37" ht="15" customHeight="1" x14ac:dyDescent="0.3">
      <c r="A9" s="31" t="s">
        <v>231</v>
      </c>
      <c r="B9" s="30" t="s">
        <v>113</v>
      </c>
      <c r="C9" s="2" t="s">
        <v>114</v>
      </c>
      <c r="D9" s="18" t="s">
        <v>115</v>
      </c>
      <c r="E9" s="32" t="s">
        <v>232</v>
      </c>
      <c r="F9" s="18" t="s">
        <v>202</v>
      </c>
      <c r="G9" s="18" t="s">
        <v>113</v>
      </c>
      <c r="H9" s="18" t="s">
        <v>115</v>
      </c>
      <c r="I9" s="18" t="s">
        <v>119</v>
      </c>
      <c r="J9" s="18" t="s">
        <v>115</v>
      </c>
      <c r="K9" s="18" t="s">
        <v>119</v>
      </c>
      <c r="L9" s="18" t="s">
        <v>115</v>
      </c>
      <c r="M9" s="18" t="s">
        <v>203</v>
      </c>
      <c r="N9" s="17" t="s">
        <v>149</v>
      </c>
      <c r="O9" s="23" t="s">
        <v>209</v>
      </c>
      <c r="P9" s="18" t="str">
        <f t="shared" ca="1" si="0"/>
        <v>35662E1D-96E3-405F-BB91-06F3566878FE</v>
      </c>
      <c r="Q9" s="18" t="s">
        <v>115</v>
      </c>
      <c r="R9" s="18" t="s">
        <v>115</v>
      </c>
      <c r="S9" s="18" t="s">
        <v>203</v>
      </c>
      <c r="T9" s="18" t="s">
        <v>115</v>
      </c>
      <c r="U9" s="18" t="s">
        <v>115</v>
      </c>
      <c r="V9" s="18" t="s">
        <v>115</v>
      </c>
      <c r="W9" s="18" t="s">
        <v>115</v>
      </c>
      <c r="X9" s="18" t="s">
        <v>115</v>
      </c>
      <c r="Y9" s="18" t="s">
        <v>115</v>
      </c>
      <c r="Z9" s="18" t="s">
        <v>115</v>
      </c>
      <c r="AA9" s="18" t="s">
        <v>115</v>
      </c>
      <c r="AB9" s="23" t="s">
        <v>233</v>
      </c>
      <c r="AC9" s="23" t="s">
        <v>115</v>
      </c>
      <c r="AD9" s="23" t="s">
        <v>234</v>
      </c>
      <c r="AE9" s="18" t="s">
        <v>115</v>
      </c>
      <c r="AF9" s="18" t="s">
        <v>115</v>
      </c>
      <c r="AG9" s="18" t="s">
        <v>115</v>
      </c>
      <c r="AH9" s="18" t="s">
        <v>115</v>
      </c>
      <c r="AI9" s="18" t="s">
        <v>115</v>
      </c>
      <c r="AJ9" s="18" t="s">
        <v>115</v>
      </c>
      <c r="AK9" s="28" t="s">
        <v>115</v>
      </c>
    </row>
    <row r="10" spans="1:37" ht="15" customHeight="1" x14ac:dyDescent="0.3">
      <c r="A10" s="31" t="s">
        <v>235</v>
      </c>
      <c r="B10" s="30" t="s">
        <v>113</v>
      </c>
      <c r="C10" s="2" t="s">
        <v>114</v>
      </c>
      <c r="D10" s="18" t="s">
        <v>115</v>
      </c>
      <c r="E10" s="32" t="s">
        <v>236</v>
      </c>
      <c r="F10" s="18" t="s">
        <v>202</v>
      </c>
      <c r="G10" s="18" t="s">
        <v>113</v>
      </c>
      <c r="H10" s="18" t="s">
        <v>115</v>
      </c>
      <c r="I10" s="18" t="s">
        <v>119</v>
      </c>
      <c r="J10" s="18" t="s">
        <v>115</v>
      </c>
      <c r="K10" s="18" t="s">
        <v>119</v>
      </c>
      <c r="L10" s="18" t="s">
        <v>115</v>
      </c>
      <c r="M10" s="18" t="s">
        <v>203</v>
      </c>
      <c r="N10" s="17" t="s">
        <v>149</v>
      </c>
      <c r="O10" s="23" t="s">
        <v>209</v>
      </c>
      <c r="P10" s="18" t="str">
        <f t="shared" ca="1" si="0"/>
        <v>E6B97846-9E2A-CC3A-97AA-3F27865CFC24</v>
      </c>
      <c r="Q10" s="18" t="s">
        <v>115</v>
      </c>
      <c r="R10" s="18" t="s">
        <v>115</v>
      </c>
      <c r="S10" s="18" t="s">
        <v>203</v>
      </c>
      <c r="T10" s="18" t="s">
        <v>115</v>
      </c>
      <c r="U10" s="18" t="s">
        <v>115</v>
      </c>
      <c r="V10" s="18" t="s">
        <v>115</v>
      </c>
      <c r="W10" s="18" t="s">
        <v>115</v>
      </c>
      <c r="X10" s="18" t="s">
        <v>115</v>
      </c>
      <c r="Y10" s="18" t="s">
        <v>115</v>
      </c>
      <c r="Z10" s="18" t="s">
        <v>115</v>
      </c>
      <c r="AA10" s="18" t="s">
        <v>115</v>
      </c>
      <c r="AB10" s="23" t="s">
        <v>237</v>
      </c>
      <c r="AC10" s="23" t="s">
        <v>115</v>
      </c>
      <c r="AD10" s="23" t="s">
        <v>238</v>
      </c>
      <c r="AE10" s="18" t="s">
        <v>115</v>
      </c>
      <c r="AF10" s="18" t="s">
        <v>115</v>
      </c>
      <c r="AG10" s="18" t="s">
        <v>115</v>
      </c>
      <c r="AH10" s="18" t="s">
        <v>115</v>
      </c>
      <c r="AI10" s="18" t="s">
        <v>115</v>
      </c>
      <c r="AJ10" s="18" t="s">
        <v>115</v>
      </c>
      <c r="AK10" s="28" t="s">
        <v>115</v>
      </c>
    </row>
    <row r="11" spans="1:37" ht="15" customHeight="1" x14ac:dyDescent="0.3">
      <c r="A11" s="31" t="s">
        <v>239</v>
      </c>
      <c r="B11" s="30" t="s">
        <v>113</v>
      </c>
      <c r="C11" s="2" t="s">
        <v>114</v>
      </c>
      <c r="D11" s="18" t="s">
        <v>115</v>
      </c>
      <c r="E11" s="32" t="s">
        <v>240</v>
      </c>
      <c r="F11" s="18" t="s">
        <v>202</v>
      </c>
      <c r="G11" s="18" t="s">
        <v>113</v>
      </c>
      <c r="H11" s="18" t="s">
        <v>115</v>
      </c>
      <c r="I11" s="18" t="s">
        <v>119</v>
      </c>
      <c r="J11" s="18" t="s">
        <v>115</v>
      </c>
      <c r="K11" s="18" t="s">
        <v>119</v>
      </c>
      <c r="L11" s="18" t="s">
        <v>115</v>
      </c>
      <c r="M11" s="18" t="s">
        <v>203</v>
      </c>
      <c r="N11" s="17" t="s">
        <v>149</v>
      </c>
      <c r="O11" s="23" t="s">
        <v>209</v>
      </c>
      <c r="P11" s="18" t="str">
        <f t="shared" ca="1" si="0"/>
        <v>08EBF3B9-F49A-196C-81C3-966AB42F554E</v>
      </c>
      <c r="Q11" s="18" t="s">
        <v>115</v>
      </c>
      <c r="R11" s="18" t="s">
        <v>115</v>
      </c>
      <c r="S11" s="18" t="s">
        <v>203</v>
      </c>
      <c r="T11" s="18" t="s">
        <v>115</v>
      </c>
      <c r="U11" s="18" t="s">
        <v>115</v>
      </c>
      <c r="V11" s="18" t="s">
        <v>115</v>
      </c>
      <c r="W11" s="18" t="s">
        <v>115</v>
      </c>
      <c r="X11" s="18" t="s">
        <v>115</v>
      </c>
      <c r="Y11" s="18" t="s">
        <v>115</v>
      </c>
      <c r="Z11" s="18" t="s">
        <v>115</v>
      </c>
      <c r="AA11" s="18" t="s">
        <v>115</v>
      </c>
      <c r="AB11" s="23" t="s">
        <v>241</v>
      </c>
      <c r="AC11" s="23" t="s">
        <v>115</v>
      </c>
      <c r="AD11" s="23" t="s">
        <v>242</v>
      </c>
      <c r="AE11" s="18" t="s">
        <v>115</v>
      </c>
      <c r="AF11" s="18" t="s">
        <v>115</v>
      </c>
      <c r="AG11" s="18" t="s">
        <v>115</v>
      </c>
      <c r="AH11" s="18" t="s">
        <v>115</v>
      </c>
      <c r="AI11" s="18" t="s">
        <v>115</v>
      </c>
      <c r="AJ11" s="18" t="s">
        <v>115</v>
      </c>
      <c r="AK11" s="28" t="s">
        <v>115</v>
      </c>
    </row>
    <row r="12" spans="1:37" ht="15" customHeight="1" x14ac:dyDescent="0.3">
      <c r="A12" s="31" t="s">
        <v>243</v>
      </c>
      <c r="B12" s="30" t="s">
        <v>113</v>
      </c>
      <c r="C12" s="2" t="s">
        <v>114</v>
      </c>
      <c r="D12" s="18" t="s">
        <v>115</v>
      </c>
      <c r="E12" s="32" t="s">
        <v>244</v>
      </c>
      <c r="F12" s="18" t="s">
        <v>202</v>
      </c>
      <c r="G12" s="18" t="s">
        <v>113</v>
      </c>
      <c r="H12" s="18" t="s">
        <v>115</v>
      </c>
      <c r="I12" s="18" t="s">
        <v>119</v>
      </c>
      <c r="J12" s="18" t="s">
        <v>115</v>
      </c>
      <c r="K12" s="18" t="s">
        <v>119</v>
      </c>
      <c r="L12" s="18" t="s">
        <v>115</v>
      </c>
      <c r="M12" s="18" t="s">
        <v>203</v>
      </c>
      <c r="N12" s="17" t="s">
        <v>149</v>
      </c>
      <c r="O12" s="23" t="s">
        <v>245</v>
      </c>
      <c r="P12" s="18" t="str">
        <f t="shared" ca="1" si="0"/>
        <v>279908D3-8917-1BAE-A8E5-FB424251B9EF</v>
      </c>
      <c r="Q12" s="18" t="s">
        <v>115</v>
      </c>
      <c r="R12" s="18" t="s">
        <v>115</v>
      </c>
      <c r="S12" s="18" t="s">
        <v>203</v>
      </c>
      <c r="T12" s="18" t="s">
        <v>115</v>
      </c>
      <c r="U12" s="18" t="s">
        <v>115</v>
      </c>
      <c r="V12" s="18" t="s">
        <v>115</v>
      </c>
      <c r="W12" s="18" t="s">
        <v>115</v>
      </c>
      <c r="X12" s="18" t="s">
        <v>115</v>
      </c>
      <c r="Y12" s="18" t="s">
        <v>115</v>
      </c>
      <c r="Z12" s="18" t="s">
        <v>115</v>
      </c>
      <c r="AA12" s="18" t="s">
        <v>115</v>
      </c>
      <c r="AB12" s="23" t="s">
        <v>115</v>
      </c>
      <c r="AC12" s="23" t="s">
        <v>115</v>
      </c>
      <c r="AD12" s="23" t="s">
        <v>246</v>
      </c>
      <c r="AE12" s="18" t="s">
        <v>115</v>
      </c>
      <c r="AF12" s="18" t="s">
        <v>115</v>
      </c>
      <c r="AG12" s="18" t="s">
        <v>115</v>
      </c>
      <c r="AH12" s="18" t="s">
        <v>115</v>
      </c>
      <c r="AI12" s="18" t="s">
        <v>115</v>
      </c>
      <c r="AJ12" s="18" t="s">
        <v>115</v>
      </c>
      <c r="AK12" s="28" t="s">
        <v>115</v>
      </c>
    </row>
    <row r="13" spans="1:37" ht="15" customHeight="1" x14ac:dyDescent="0.3">
      <c r="A13" s="31" t="s">
        <v>247</v>
      </c>
      <c r="B13" s="30" t="s">
        <v>113</v>
      </c>
      <c r="C13" s="2" t="s">
        <v>114</v>
      </c>
      <c r="D13" s="18" t="s">
        <v>115</v>
      </c>
      <c r="E13" s="32" t="s">
        <v>248</v>
      </c>
      <c r="F13" s="18" t="s">
        <v>202</v>
      </c>
      <c r="G13" s="18" t="s">
        <v>113</v>
      </c>
      <c r="H13" s="18" t="s">
        <v>115</v>
      </c>
      <c r="I13" s="18" t="s">
        <v>119</v>
      </c>
      <c r="J13" s="18" t="s">
        <v>115</v>
      </c>
      <c r="K13" s="18" t="s">
        <v>119</v>
      </c>
      <c r="L13" s="18" t="s">
        <v>115</v>
      </c>
      <c r="M13" s="18" t="s">
        <v>203</v>
      </c>
      <c r="N13" s="17" t="s">
        <v>149</v>
      </c>
      <c r="O13" s="23" t="s">
        <v>209</v>
      </c>
      <c r="P13" s="18" t="str">
        <f t="shared" ca="1" si="0"/>
        <v>38BC04D9-E414-5703-87AE-10647FD631AB</v>
      </c>
      <c r="Q13" s="18" t="s">
        <v>115</v>
      </c>
      <c r="R13" s="18" t="s">
        <v>115</v>
      </c>
      <c r="S13" s="18" t="s">
        <v>203</v>
      </c>
      <c r="T13" s="18" t="s">
        <v>115</v>
      </c>
      <c r="U13" s="18" t="s">
        <v>115</v>
      </c>
      <c r="V13" s="18" t="s">
        <v>115</v>
      </c>
      <c r="W13" s="18" t="s">
        <v>115</v>
      </c>
      <c r="X13" s="18" t="s">
        <v>115</v>
      </c>
      <c r="Y13" s="18" t="s">
        <v>115</v>
      </c>
      <c r="Z13" s="18" t="s">
        <v>115</v>
      </c>
      <c r="AA13" s="18" t="s">
        <v>115</v>
      </c>
      <c r="AB13" s="23" t="s">
        <v>249</v>
      </c>
      <c r="AC13" s="23" t="s">
        <v>115</v>
      </c>
      <c r="AD13" s="23" t="s">
        <v>250</v>
      </c>
      <c r="AE13" s="18" t="s">
        <v>115</v>
      </c>
      <c r="AF13" s="18" t="s">
        <v>115</v>
      </c>
      <c r="AG13" s="18" t="s">
        <v>115</v>
      </c>
      <c r="AH13" s="18" t="s">
        <v>115</v>
      </c>
      <c r="AI13" s="18" t="s">
        <v>115</v>
      </c>
      <c r="AJ13" s="18" t="s">
        <v>115</v>
      </c>
      <c r="AK13" s="28" t="s">
        <v>115</v>
      </c>
    </row>
    <row r="14" spans="1:37" ht="15" customHeight="1" x14ac:dyDescent="0.3">
      <c r="A14" s="27" t="s">
        <v>251</v>
      </c>
      <c r="B14" s="30" t="s">
        <v>113</v>
      </c>
      <c r="C14" s="2" t="s">
        <v>114</v>
      </c>
      <c r="D14" s="18" t="s">
        <v>115</v>
      </c>
      <c r="E14" s="27" t="s">
        <v>252</v>
      </c>
      <c r="F14" s="18" t="s">
        <v>202</v>
      </c>
      <c r="G14" s="18" t="s">
        <v>113</v>
      </c>
      <c r="H14" s="18" t="s">
        <v>115</v>
      </c>
      <c r="I14" s="18" t="s">
        <v>119</v>
      </c>
      <c r="J14" s="18" t="s">
        <v>115</v>
      </c>
      <c r="K14" s="18" t="s">
        <v>119</v>
      </c>
      <c r="L14" s="18" t="s">
        <v>115</v>
      </c>
      <c r="M14" s="18" t="s">
        <v>203</v>
      </c>
      <c r="N14" s="17" t="s">
        <v>149</v>
      </c>
      <c r="O14" s="18" t="s">
        <v>253</v>
      </c>
      <c r="P14" s="18" t="str">
        <f t="shared" ca="1" si="0"/>
        <v>2A0B5EEE-436B-274E-6923-DEB495B1F00A</v>
      </c>
      <c r="Q14" s="18" t="s">
        <v>115</v>
      </c>
      <c r="R14" s="18">
        <v>30</v>
      </c>
      <c r="S14" s="18" t="s">
        <v>203</v>
      </c>
      <c r="T14" s="18" t="s">
        <v>115</v>
      </c>
      <c r="U14" s="18" t="s">
        <v>115</v>
      </c>
      <c r="V14" s="18" t="s">
        <v>115</v>
      </c>
      <c r="W14" s="18" t="s">
        <v>115</v>
      </c>
      <c r="X14" s="18" t="s">
        <v>115</v>
      </c>
      <c r="Y14" s="18" t="s">
        <v>115</v>
      </c>
      <c r="Z14" s="18" t="s">
        <v>115</v>
      </c>
      <c r="AA14" s="18" t="s">
        <v>115</v>
      </c>
      <c r="AB14" s="23" t="s">
        <v>115</v>
      </c>
      <c r="AC14" s="23" t="s">
        <v>115</v>
      </c>
      <c r="AD14" s="23" t="s">
        <v>115</v>
      </c>
      <c r="AE14" s="23" t="s">
        <v>115</v>
      </c>
      <c r="AF14" s="23" t="s">
        <v>115</v>
      </c>
      <c r="AG14" s="23" t="s">
        <v>115</v>
      </c>
      <c r="AH14" s="23" t="s">
        <v>115</v>
      </c>
      <c r="AI14" s="23" t="s">
        <v>115</v>
      </c>
      <c r="AJ14" s="23" t="s">
        <v>115</v>
      </c>
      <c r="AK14" s="23" t="s">
        <v>115</v>
      </c>
    </row>
    <row r="15" spans="1:37" ht="15" customHeight="1" x14ac:dyDescent="0.3">
      <c r="A15" s="27" t="s">
        <v>254</v>
      </c>
      <c r="B15" s="30" t="s">
        <v>113</v>
      </c>
      <c r="C15" s="2" t="s">
        <v>114</v>
      </c>
      <c r="D15" s="18" t="s">
        <v>115</v>
      </c>
      <c r="E15" s="27" t="s">
        <v>255</v>
      </c>
      <c r="F15" s="18" t="s">
        <v>202</v>
      </c>
      <c r="G15" s="18" t="s">
        <v>113</v>
      </c>
      <c r="H15" s="18" t="s">
        <v>115</v>
      </c>
      <c r="I15" s="18" t="s">
        <v>119</v>
      </c>
      <c r="J15" s="18" t="s">
        <v>115</v>
      </c>
      <c r="K15" s="18" t="s">
        <v>119</v>
      </c>
      <c r="L15" s="18" t="s">
        <v>115</v>
      </c>
      <c r="M15" s="18" t="s">
        <v>203</v>
      </c>
      <c r="N15" s="17" t="s">
        <v>149</v>
      </c>
      <c r="O15" s="18" t="s">
        <v>253</v>
      </c>
      <c r="P15" s="18" t="str">
        <f t="shared" ca="1" si="0"/>
        <v>AB4CD55D-8840-F505-1390-C7FB7204ECA0</v>
      </c>
      <c r="Q15" s="18" t="s">
        <v>115</v>
      </c>
      <c r="R15" s="18">
        <v>60</v>
      </c>
      <c r="S15" s="18" t="s">
        <v>203</v>
      </c>
      <c r="T15" s="18" t="s">
        <v>115</v>
      </c>
      <c r="U15" s="18" t="s">
        <v>115</v>
      </c>
      <c r="V15" s="18" t="s">
        <v>115</v>
      </c>
      <c r="W15" s="18" t="s">
        <v>115</v>
      </c>
      <c r="X15" s="18" t="s">
        <v>115</v>
      </c>
      <c r="Y15" s="18" t="s">
        <v>115</v>
      </c>
      <c r="Z15" s="18" t="s">
        <v>115</v>
      </c>
      <c r="AA15" s="18" t="s">
        <v>115</v>
      </c>
      <c r="AB15" s="23" t="s">
        <v>115</v>
      </c>
      <c r="AC15" s="23" t="s">
        <v>115</v>
      </c>
      <c r="AD15" s="23" t="s">
        <v>115</v>
      </c>
      <c r="AE15" s="23" t="s">
        <v>115</v>
      </c>
      <c r="AF15" s="23" t="s">
        <v>115</v>
      </c>
      <c r="AG15" s="23" t="s">
        <v>115</v>
      </c>
      <c r="AH15" s="23" t="s">
        <v>115</v>
      </c>
      <c r="AI15" s="23" t="s">
        <v>115</v>
      </c>
      <c r="AJ15" s="23" t="s">
        <v>115</v>
      </c>
      <c r="AK15" s="23" t="s">
        <v>115</v>
      </c>
    </row>
    <row r="16" spans="1:37" ht="15" customHeight="1" x14ac:dyDescent="0.3">
      <c r="A16" s="27" t="s">
        <v>256</v>
      </c>
      <c r="B16" s="30" t="s">
        <v>113</v>
      </c>
      <c r="C16" s="2" t="s">
        <v>114</v>
      </c>
      <c r="D16" s="18" t="s">
        <v>115</v>
      </c>
      <c r="E16" s="27" t="s">
        <v>257</v>
      </c>
      <c r="F16" s="18" t="s">
        <v>202</v>
      </c>
      <c r="G16" s="18" t="s">
        <v>113</v>
      </c>
      <c r="H16" s="18" t="s">
        <v>115</v>
      </c>
      <c r="I16" s="18" t="s">
        <v>119</v>
      </c>
      <c r="J16" s="18" t="s">
        <v>115</v>
      </c>
      <c r="K16" s="18" t="s">
        <v>119</v>
      </c>
      <c r="L16" s="18" t="s">
        <v>115</v>
      </c>
      <c r="M16" s="18" t="s">
        <v>203</v>
      </c>
      <c r="N16" s="17" t="s">
        <v>149</v>
      </c>
      <c r="O16" s="18" t="s">
        <v>253</v>
      </c>
      <c r="P16" s="18" t="str">
        <f t="shared" ca="1" si="0"/>
        <v>53984E2C-0B11-0A9E-9A7D-7DC8F1CE3B22</v>
      </c>
      <c r="Q16" s="18" t="s">
        <v>115</v>
      </c>
      <c r="R16" s="18">
        <v>60</v>
      </c>
      <c r="S16" s="18" t="s">
        <v>203</v>
      </c>
      <c r="T16" s="18" t="s">
        <v>115</v>
      </c>
      <c r="U16" s="18" t="s">
        <v>115</v>
      </c>
      <c r="V16" s="18" t="s">
        <v>115</v>
      </c>
      <c r="W16" s="18" t="s">
        <v>115</v>
      </c>
      <c r="X16" s="18" t="s">
        <v>115</v>
      </c>
      <c r="Y16" s="18" t="s">
        <v>115</v>
      </c>
      <c r="Z16" s="18" t="s">
        <v>115</v>
      </c>
      <c r="AA16" s="18" t="s">
        <v>115</v>
      </c>
      <c r="AB16" s="23" t="s">
        <v>115</v>
      </c>
      <c r="AC16" s="23" t="s">
        <v>115</v>
      </c>
      <c r="AD16" s="23" t="s">
        <v>115</v>
      </c>
      <c r="AE16" s="23" t="s">
        <v>115</v>
      </c>
      <c r="AF16" s="23" t="s">
        <v>115</v>
      </c>
      <c r="AG16" s="23" t="s">
        <v>115</v>
      </c>
      <c r="AH16" s="23" t="s">
        <v>115</v>
      </c>
      <c r="AI16" s="23" t="s">
        <v>115</v>
      </c>
      <c r="AJ16" s="23" t="s">
        <v>115</v>
      </c>
      <c r="AK16" s="23" t="s">
        <v>115</v>
      </c>
    </row>
    <row r="17" spans="1:37" ht="15" customHeight="1" x14ac:dyDescent="0.3">
      <c r="A17" s="27" t="s">
        <v>258</v>
      </c>
      <c r="B17" s="30" t="s">
        <v>113</v>
      </c>
      <c r="C17" s="2" t="s">
        <v>114</v>
      </c>
      <c r="D17" s="18" t="s">
        <v>115</v>
      </c>
      <c r="E17" s="27" t="s">
        <v>259</v>
      </c>
      <c r="F17" s="18" t="s">
        <v>202</v>
      </c>
      <c r="G17" s="18" t="s">
        <v>113</v>
      </c>
      <c r="H17" s="18" t="s">
        <v>115</v>
      </c>
      <c r="I17" s="18" t="s">
        <v>119</v>
      </c>
      <c r="J17" s="18" t="s">
        <v>115</v>
      </c>
      <c r="K17" s="18" t="s">
        <v>119</v>
      </c>
      <c r="L17" s="18" t="s">
        <v>115</v>
      </c>
      <c r="M17" s="18" t="s">
        <v>203</v>
      </c>
      <c r="N17" s="17" t="s">
        <v>149</v>
      </c>
      <c r="O17" s="18" t="s">
        <v>253</v>
      </c>
      <c r="P17" s="18" t="str">
        <f t="shared" ca="1" si="0"/>
        <v>63F981CF-19EF-DD30-8E03-FCBB8168407C</v>
      </c>
      <c r="Q17" s="18" t="s">
        <v>115</v>
      </c>
      <c r="R17" s="18">
        <v>50</v>
      </c>
      <c r="S17" s="18" t="s">
        <v>203</v>
      </c>
      <c r="T17" s="18" t="s">
        <v>115</v>
      </c>
      <c r="U17" s="18" t="s">
        <v>115</v>
      </c>
      <c r="V17" s="18" t="s">
        <v>115</v>
      </c>
      <c r="W17" s="18" t="s">
        <v>115</v>
      </c>
      <c r="X17" s="18" t="s">
        <v>115</v>
      </c>
      <c r="Y17" s="18" t="s">
        <v>115</v>
      </c>
      <c r="Z17" s="18" t="s">
        <v>115</v>
      </c>
      <c r="AA17" s="18" t="s">
        <v>115</v>
      </c>
      <c r="AB17" s="23" t="s">
        <v>115</v>
      </c>
      <c r="AC17" s="23" t="s">
        <v>115</v>
      </c>
      <c r="AD17" s="23" t="s">
        <v>115</v>
      </c>
      <c r="AE17" s="23" t="s">
        <v>115</v>
      </c>
      <c r="AF17" s="23" t="s">
        <v>115</v>
      </c>
      <c r="AG17" s="23" t="s">
        <v>115</v>
      </c>
      <c r="AH17" s="23" t="s">
        <v>115</v>
      </c>
      <c r="AI17" s="23" t="s">
        <v>115</v>
      </c>
      <c r="AJ17" s="23" t="s">
        <v>115</v>
      </c>
      <c r="AK17" s="23" t="s">
        <v>115</v>
      </c>
    </row>
    <row r="18" spans="1:37" ht="15" customHeight="1" x14ac:dyDescent="0.3">
      <c r="A18" s="27" t="s">
        <v>260</v>
      </c>
      <c r="B18" s="30" t="s">
        <v>113</v>
      </c>
      <c r="C18" s="2" t="s">
        <v>114</v>
      </c>
      <c r="D18" s="18" t="s">
        <v>115</v>
      </c>
      <c r="E18" s="27" t="s">
        <v>261</v>
      </c>
      <c r="F18" s="18" t="s">
        <v>202</v>
      </c>
      <c r="G18" s="18" t="s">
        <v>113</v>
      </c>
      <c r="H18" s="18" t="s">
        <v>115</v>
      </c>
      <c r="I18" s="18" t="s">
        <v>119</v>
      </c>
      <c r="J18" s="18" t="s">
        <v>115</v>
      </c>
      <c r="K18" s="18" t="s">
        <v>119</v>
      </c>
      <c r="L18" s="18" t="s">
        <v>115</v>
      </c>
      <c r="M18" s="18" t="s">
        <v>203</v>
      </c>
      <c r="N18" s="17" t="s">
        <v>149</v>
      </c>
      <c r="O18" s="18" t="s">
        <v>253</v>
      </c>
      <c r="P18" s="18" t="str">
        <f t="shared" ca="1" si="0"/>
        <v>8E201B56-91E3-55A2-1603-C825EB4F3DF4</v>
      </c>
      <c r="Q18" s="18" t="s">
        <v>115</v>
      </c>
      <c r="R18" s="18">
        <v>60</v>
      </c>
      <c r="S18" s="18" t="s">
        <v>203</v>
      </c>
      <c r="T18" s="18" t="s">
        <v>115</v>
      </c>
      <c r="U18" s="18" t="s">
        <v>115</v>
      </c>
      <c r="V18" s="18" t="s">
        <v>115</v>
      </c>
      <c r="W18" s="18" t="s">
        <v>115</v>
      </c>
      <c r="X18" s="18" t="s">
        <v>115</v>
      </c>
      <c r="Y18" s="18" t="s">
        <v>115</v>
      </c>
      <c r="Z18" s="18" t="s">
        <v>115</v>
      </c>
      <c r="AA18" s="18" t="s">
        <v>115</v>
      </c>
      <c r="AB18" s="23" t="s">
        <v>115</v>
      </c>
      <c r="AC18" s="23" t="s">
        <v>115</v>
      </c>
      <c r="AD18" s="23" t="s">
        <v>115</v>
      </c>
      <c r="AE18" s="23" t="s">
        <v>115</v>
      </c>
      <c r="AF18" s="23" t="s">
        <v>115</v>
      </c>
      <c r="AG18" s="23" t="s">
        <v>115</v>
      </c>
      <c r="AH18" s="23" t="s">
        <v>115</v>
      </c>
      <c r="AI18" s="23" t="s">
        <v>115</v>
      </c>
      <c r="AJ18" s="23" t="s">
        <v>115</v>
      </c>
      <c r="AK18" s="23" t="s">
        <v>115</v>
      </c>
    </row>
    <row r="19" spans="1:37" ht="15" customHeight="1" x14ac:dyDescent="0.3">
      <c r="A19" s="32" t="s">
        <v>262</v>
      </c>
      <c r="B19" s="30" t="s">
        <v>113</v>
      </c>
      <c r="C19" s="2" t="s">
        <v>114</v>
      </c>
      <c r="D19" s="18" t="s">
        <v>115</v>
      </c>
      <c r="E19" s="32" t="s">
        <v>263</v>
      </c>
      <c r="F19" s="18" t="s">
        <v>202</v>
      </c>
      <c r="G19" s="18" t="s">
        <v>113</v>
      </c>
      <c r="H19" s="18" t="s">
        <v>115</v>
      </c>
      <c r="I19" s="18" t="s">
        <v>119</v>
      </c>
      <c r="J19" s="18" t="s">
        <v>115</v>
      </c>
      <c r="K19" s="18" t="s">
        <v>119</v>
      </c>
      <c r="L19" s="18" t="s">
        <v>115</v>
      </c>
      <c r="M19" s="18" t="s">
        <v>203</v>
      </c>
      <c r="N19" s="17" t="s">
        <v>149</v>
      </c>
      <c r="O19" s="18" t="s">
        <v>253</v>
      </c>
      <c r="P19" s="18" t="str">
        <f t="shared" ca="1" si="0"/>
        <v>AA74FE8A-5993-ED57-799D-844D2C7A546C</v>
      </c>
      <c r="Q19" s="18" t="s">
        <v>115</v>
      </c>
      <c r="R19" s="23">
        <v>60</v>
      </c>
      <c r="S19" s="18" t="s">
        <v>203</v>
      </c>
      <c r="T19" s="18" t="s">
        <v>115</v>
      </c>
      <c r="U19" s="18" t="s">
        <v>115</v>
      </c>
      <c r="V19" s="18" t="s">
        <v>115</v>
      </c>
      <c r="W19" s="18" t="s">
        <v>115</v>
      </c>
      <c r="X19" s="18" t="s">
        <v>115</v>
      </c>
      <c r="Y19" s="18" t="s">
        <v>115</v>
      </c>
      <c r="Z19" s="18" t="s">
        <v>115</v>
      </c>
      <c r="AA19" s="18" t="s">
        <v>115</v>
      </c>
      <c r="AB19" s="23" t="s">
        <v>115</v>
      </c>
      <c r="AC19" s="23" t="s">
        <v>115</v>
      </c>
      <c r="AD19" s="23" t="s">
        <v>115</v>
      </c>
      <c r="AE19" s="23" t="s">
        <v>115</v>
      </c>
      <c r="AF19" s="23" t="s">
        <v>115</v>
      </c>
      <c r="AG19" s="23" t="s">
        <v>115</v>
      </c>
      <c r="AH19" s="23" t="s">
        <v>115</v>
      </c>
      <c r="AI19" s="23" t="s">
        <v>115</v>
      </c>
      <c r="AJ19" s="23" t="s">
        <v>115</v>
      </c>
      <c r="AK19" s="23" t="s">
        <v>115</v>
      </c>
    </row>
    <row r="20" spans="1:37" ht="15" customHeight="1" x14ac:dyDescent="0.3">
      <c r="A20" s="32" t="s">
        <v>264</v>
      </c>
      <c r="B20" s="30" t="s">
        <v>113</v>
      </c>
      <c r="C20" s="2" t="s">
        <v>114</v>
      </c>
      <c r="D20" s="18" t="s">
        <v>115</v>
      </c>
      <c r="E20" s="32" t="s">
        <v>265</v>
      </c>
      <c r="F20" s="18" t="s">
        <v>202</v>
      </c>
      <c r="G20" s="18" t="s">
        <v>113</v>
      </c>
      <c r="H20" s="18" t="s">
        <v>115</v>
      </c>
      <c r="I20" s="18" t="s">
        <v>119</v>
      </c>
      <c r="J20" s="18" t="s">
        <v>115</v>
      </c>
      <c r="K20" s="18" t="s">
        <v>119</v>
      </c>
      <c r="L20" s="18" t="s">
        <v>115</v>
      </c>
      <c r="M20" s="18" t="s">
        <v>203</v>
      </c>
      <c r="N20" s="17" t="s">
        <v>149</v>
      </c>
      <c r="O20" s="18" t="s">
        <v>253</v>
      </c>
      <c r="P20" s="18" t="str">
        <f t="shared" ca="1" si="0"/>
        <v>C6663985-EAC2-1C4D-0AE1-9E431E3581C5</v>
      </c>
      <c r="Q20" s="18" t="s">
        <v>115</v>
      </c>
      <c r="R20" s="23">
        <v>60</v>
      </c>
      <c r="S20" s="18" t="s">
        <v>203</v>
      </c>
      <c r="T20" s="18" t="s">
        <v>115</v>
      </c>
      <c r="U20" s="18" t="s">
        <v>115</v>
      </c>
      <c r="V20" s="18" t="s">
        <v>115</v>
      </c>
      <c r="W20" s="18" t="s">
        <v>115</v>
      </c>
      <c r="X20" s="18" t="s">
        <v>115</v>
      </c>
      <c r="Y20" s="18" t="s">
        <v>115</v>
      </c>
      <c r="Z20" s="18" t="s">
        <v>115</v>
      </c>
      <c r="AA20" s="18" t="s">
        <v>115</v>
      </c>
      <c r="AB20" s="23" t="s">
        <v>115</v>
      </c>
      <c r="AC20" s="23" t="s">
        <v>115</v>
      </c>
      <c r="AD20" s="23" t="s">
        <v>115</v>
      </c>
      <c r="AE20" s="23" t="s">
        <v>115</v>
      </c>
      <c r="AF20" s="23" t="s">
        <v>115</v>
      </c>
      <c r="AG20" s="23" t="s">
        <v>115</v>
      </c>
      <c r="AH20" s="23" t="s">
        <v>115</v>
      </c>
      <c r="AI20" s="23" t="s">
        <v>115</v>
      </c>
      <c r="AJ20" s="23" t="s">
        <v>115</v>
      </c>
      <c r="AK20" s="23" t="s">
        <v>115</v>
      </c>
    </row>
    <row r="21" spans="1:37" ht="15" customHeight="1" x14ac:dyDescent="0.3">
      <c r="A21" s="27" t="s">
        <v>266</v>
      </c>
      <c r="B21" s="30" t="s">
        <v>113</v>
      </c>
      <c r="C21" s="2" t="s">
        <v>114</v>
      </c>
      <c r="D21" s="18" t="s">
        <v>115</v>
      </c>
      <c r="E21" s="27" t="s">
        <v>267</v>
      </c>
      <c r="F21" s="18" t="s">
        <v>202</v>
      </c>
      <c r="G21" s="18" t="s">
        <v>113</v>
      </c>
      <c r="H21" s="18" t="s">
        <v>115</v>
      </c>
      <c r="I21" s="18" t="s">
        <v>119</v>
      </c>
      <c r="J21" s="18" t="s">
        <v>115</v>
      </c>
      <c r="K21" s="18" t="s">
        <v>119</v>
      </c>
      <c r="L21" s="18" t="s">
        <v>115</v>
      </c>
      <c r="M21" s="18" t="s">
        <v>203</v>
      </c>
      <c r="N21" s="17" t="s">
        <v>149</v>
      </c>
      <c r="O21" s="18" t="s">
        <v>253</v>
      </c>
      <c r="P21" s="18" t="str">
        <f t="shared" ca="1" si="0"/>
        <v>3710A6A9-3B6A-1D6D-3141-2BF7D2989D3B</v>
      </c>
      <c r="Q21" s="18" t="s">
        <v>115</v>
      </c>
      <c r="R21" s="18">
        <v>60</v>
      </c>
      <c r="S21" s="18" t="s">
        <v>203</v>
      </c>
      <c r="T21" s="18" t="s">
        <v>115</v>
      </c>
      <c r="U21" s="18" t="s">
        <v>115</v>
      </c>
      <c r="V21" s="18" t="s">
        <v>115</v>
      </c>
      <c r="W21" s="18" t="s">
        <v>115</v>
      </c>
      <c r="X21" s="18" t="s">
        <v>115</v>
      </c>
      <c r="Y21" s="18" t="s">
        <v>115</v>
      </c>
      <c r="Z21" s="18" t="s">
        <v>115</v>
      </c>
      <c r="AA21" s="18" t="s">
        <v>115</v>
      </c>
      <c r="AB21" s="23" t="s">
        <v>115</v>
      </c>
      <c r="AC21" s="23" t="s">
        <v>115</v>
      </c>
      <c r="AD21" s="23" t="s">
        <v>115</v>
      </c>
      <c r="AE21" s="23" t="s">
        <v>115</v>
      </c>
      <c r="AF21" s="23" t="s">
        <v>115</v>
      </c>
      <c r="AG21" s="23" t="s">
        <v>115</v>
      </c>
      <c r="AH21" s="23" t="s">
        <v>115</v>
      </c>
      <c r="AI21" s="23" t="s">
        <v>115</v>
      </c>
      <c r="AJ21" s="23" t="s">
        <v>115</v>
      </c>
      <c r="AK21" s="23" t="s">
        <v>115</v>
      </c>
    </row>
    <row r="22" spans="1:37" ht="15" customHeight="1" x14ac:dyDescent="0.3">
      <c r="A22" s="27" t="s">
        <v>268</v>
      </c>
      <c r="B22" s="30" t="s">
        <v>113</v>
      </c>
      <c r="C22" s="2" t="s">
        <v>114</v>
      </c>
      <c r="D22" s="18" t="s">
        <v>115</v>
      </c>
      <c r="E22" s="27" t="s">
        <v>269</v>
      </c>
      <c r="F22" s="18" t="s">
        <v>202</v>
      </c>
      <c r="G22" s="18" t="s">
        <v>113</v>
      </c>
      <c r="H22" s="18" t="s">
        <v>115</v>
      </c>
      <c r="I22" s="18" t="s">
        <v>119</v>
      </c>
      <c r="J22" s="18" t="s">
        <v>115</v>
      </c>
      <c r="K22" s="18" t="s">
        <v>119</v>
      </c>
      <c r="L22" s="18" t="s">
        <v>115</v>
      </c>
      <c r="M22" s="18" t="s">
        <v>203</v>
      </c>
      <c r="N22" s="17" t="s">
        <v>149</v>
      </c>
      <c r="O22" s="18" t="s">
        <v>253</v>
      </c>
      <c r="P22" s="18" t="str">
        <f t="shared" ca="1" si="0"/>
        <v>1F26449C-2E90-1171-8383-2F7DF48A3F5F</v>
      </c>
      <c r="Q22" s="18" t="s">
        <v>115</v>
      </c>
      <c r="R22" s="18">
        <v>60</v>
      </c>
      <c r="S22" s="18" t="s">
        <v>203</v>
      </c>
      <c r="T22" s="18" t="s">
        <v>115</v>
      </c>
      <c r="U22" s="18" t="s">
        <v>115</v>
      </c>
      <c r="V22" s="18" t="s">
        <v>115</v>
      </c>
      <c r="W22" s="18" t="s">
        <v>115</v>
      </c>
      <c r="X22" s="18" t="s">
        <v>115</v>
      </c>
      <c r="Y22" s="18" t="s">
        <v>115</v>
      </c>
      <c r="Z22" s="18" t="s">
        <v>115</v>
      </c>
      <c r="AA22" s="18" t="s">
        <v>115</v>
      </c>
      <c r="AB22" s="23" t="s">
        <v>115</v>
      </c>
      <c r="AC22" s="23" t="s">
        <v>115</v>
      </c>
      <c r="AD22" s="23" t="s">
        <v>115</v>
      </c>
      <c r="AE22" s="23" t="s">
        <v>115</v>
      </c>
      <c r="AF22" s="23" t="s">
        <v>115</v>
      </c>
      <c r="AG22" s="23" t="s">
        <v>115</v>
      </c>
      <c r="AH22" s="23" t="s">
        <v>115</v>
      </c>
      <c r="AI22" s="23" t="s">
        <v>115</v>
      </c>
      <c r="AJ22" s="23" t="s">
        <v>115</v>
      </c>
      <c r="AK22" s="23" t="s">
        <v>115</v>
      </c>
    </row>
    <row r="23" spans="1:37" ht="15" customHeight="1" x14ac:dyDescent="0.3">
      <c r="A23" s="27" t="s">
        <v>270</v>
      </c>
      <c r="B23" s="30" t="s">
        <v>113</v>
      </c>
      <c r="C23" s="2" t="s">
        <v>114</v>
      </c>
      <c r="D23" s="18" t="s">
        <v>115</v>
      </c>
      <c r="E23" s="27" t="s">
        <v>271</v>
      </c>
      <c r="F23" s="18" t="s">
        <v>202</v>
      </c>
      <c r="G23" s="18" t="s">
        <v>113</v>
      </c>
      <c r="H23" s="18" t="s">
        <v>115</v>
      </c>
      <c r="I23" s="18" t="s">
        <v>119</v>
      </c>
      <c r="J23" s="18" t="s">
        <v>115</v>
      </c>
      <c r="K23" s="18" t="s">
        <v>119</v>
      </c>
      <c r="L23" s="18" t="s">
        <v>115</v>
      </c>
      <c r="M23" s="18" t="s">
        <v>203</v>
      </c>
      <c r="N23" s="17" t="s">
        <v>149</v>
      </c>
      <c r="O23" s="18" t="s">
        <v>253</v>
      </c>
      <c r="P23" s="18" t="str">
        <f t="shared" ca="1" si="0"/>
        <v>F5F90099-2309-52F6-8D69-19CFC78BD342</v>
      </c>
      <c r="Q23" s="18" t="s">
        <v>115</v>
      </c>
      <c r="R23" s="18">
        <v>60</v>
      </c>
      <c r="S23" s="18" t="s">
        <v>203</v>
      </c>
      <c r="T23" s="18" t="s">
        <v>115</v>
      </c>
      <c r="U23" s="18" t="s">
        <v>115</v>
      </c>
      <c r="V23" s="18" t="s">
        <v>115</v>
      </c>
      <c r="W23" s="18" t="s">
        <v>115</v>
      </c>
      <c r="X23" s="18" t="s">
        <v>115</v>
      </c>
      <c r="Y23" s="18" t="s">
        <v>115</v>
      </c>
      <c r="Z23" s="18" t="s">
        <v>115</v>
      </c>
      <c r="AA23" s="18" t="s">
        <v>115</v>
      </c>
      <c r="AB23" s="23" t="s">
        <v>115</v>
      </c>
      <c r="AC23" s="23" t="s">
        <v>115</v>
      </c>
      <c r="AD23" s="23" t="s">
        <v>115</v>
      </c>
      <c r="AE23" s="23" t="s">
        <v>115</v>
      </c>
      <c r="AF23" s="23" t="s">
        <v>115</v>
      </c>
      <c r="AG23" s="23" t="s">
        <v>115</v>
      </c>
      <c r="AH23" s="23" t="s">
        <v>115</v>
      </c>
      <c r="AI23" s="23" t="s">
        <v>115</v>
      </c>
      <c r="AJ23" s="23" t="s">
        <v>115</v>
      </c>
      <c r="AK23" s="23" t="s">
        <v>115</v>
      </c>
    </row>
    <row r="24" spans="1:37" ht="15" customHeight="1" x14ac:dyDescent="0.3">
      <c r="A24" s="32" t="s">
        <v>272</v>
      </c>
      <c r="B24" s="30" t="s">
        <v>113</v>
      </c>
      <c r="C24" s="2" t="s">
        <v>114</v>
      </c>
      <c r="D24" s="18" t="s">
        <v>115</v>
      </c>
      <c r="E24" s="32" t="s">
        <v>273</v>
      </c>
      <c r="F24" s="18" t="s">
        <v>202</v>
      </c>
      <c r="G24" s="18" t="s">
        <v>113</v>
      </c>
      <c r="H24" s="18" t="s">
        <v>115</v>
      </c>
      <c r="I24" s="18" t="s">
        <v>119</v>
      </c>
      <c r="J24" s="18" t="s">
        <v>115</v>
      </c>
      <c r="K24" s="18" t="s">
        <v>119</v>
      </c>
      <c r="L24" s="18" t="s">
        <v>115</v>
      </c>
      <c r="M24" s="18" t="s">
        <v>203</v>
      </c>
      <c r="N24" s="17" t="s">
        <v>149</v>
      </c>
      <c r="O24" s="18" t="s">
        <v>253</v>
      </c>
      <c r="P24" s="18" t="str">
        <f t="shared" ca="1" si="0"/>
        <v>B9649F16-A086-2164-8487-5291041997DF</v>
      </c>
      <c r="Q24" s="18" t="s">
        <v>115</v>
      </c>
      <c r="R24" s="23">
        <v>60</v>
      </c>
      <c r="S24" s="18" t="s">
        <v>203</v>
      </c>
      <c r="T24" s="18" t="s">
        <v>115</v>
      </c>
      <c r="U24" s="18" t="s">
        <v>115</v>
      </c>
      <c r="V24" s="18" t="s">
        <v>115</v>
      </c>
      <c r="W24" s="18" t="s">
        <v>115</v>
      </c>
      <c r="X24" s="18" t="s">
        <v>115</v>
      </c>
      <c r="Y24" s="18" t="s">
        <v>115</v>
      </c>
      <c r="Z24" s="18" t="s">
        <v>115</v>
      </c>
      <c r="AA24" s="18" t="s">
        <v>115</v>
      </c>
      <c r="AB24" s="23" t="s">
        <v>115</v>
      </c>
      <c r="AC24" s="23" t="s">
        <v>115</v>
      </c>
      <c r="AD24" s="23" t="s">
        <v>115</v>
      </c>
      <c r="AE24" s="23" t="s">
        <v>115</v>
      </c>
      <c r="AF24" s="23" t="s">
        <v>115</v>
      </c>
      <c r="AG24" s="23" t="s">
        <v>115</v>
      </c>
      <c r="AH24" s="23" t="s">
        <v>115</v>
      </c>
      <c r="AI24" s="23" t="s">
        <v>115</v>
      </c>
      <c r="AJ24" s="23" t="s">
        <v>115</v>
      </c>
      <c r="AK24" s="23" t="s">
        <v>115</v>
      </c>
    </row>
    <row r="25" spans="1:37" ht="15" customHeight="1" x14ac:dyDescent="0.3">
      <c r="A25" s="27" t="s">
        <v>274</v>
      </c>
      <c r="B25" s="30" t="s">
        <v>113</v>
      </c>
      <c r="C25" s="2" t="s">
        <v>114</v>
      </c>
      <c r="D25" s="18" t="s">
        <v>115</v>
      </c>
      <c r="E25" s="27" t="s">
        <v>275</v>
      </c>
      <c r="F25" s="18" t="s">
        <v>202</v>
      </c>
      <c r="G25" s="18" t="s">
        <v>113</v>
      </c>
      <c r="H25" s="18" t="s">
        <v>115</v>
      </c>
      <c r="I25" s="18" t="s">
        <v>119</v>
      </c>
      <c r="J25" s="18" t="s">
        <v>115</v>
      </c>
      <c r="K25" s="18" t="s">
        <v>119</v>
      </c>
      <c r="L25" s="18" t="s">
        <v>115</v>
      </c>
      <c r="M25" s="18" t="s">
        <v>203</v>
      </c>
      <c r="N25" s="17" t="s">
        <v>149</v>
      </c>
      <c r="O25" s="18" t="s">
        <v>253</v>
      </c>
      <c r="P25" s="18" t="str">
        <f t="shared" ca="1" si="0"/>
        <v>49F61AC2-9660-7DC6-F5FA-452E773848CC</v>
      </c>
      <c r="Q25" s="18" t="s">
        <v>115</v>
      </c>
      <c r="R25" s="18">
        <v>60</v>
      </c>
      <c r="S25" s="18" t="s">
        <v>203</v>
      </c>
      <c r="T25" s="18" t="s">
        <v>115</v>
      </c>
      <c r="U25" s="18" t="s">
        <v>115</v>
      </c>
      <c r="V25" s="18" t="s">
        <v>115</v>
      </c>
      <c r="W25" s="18" t="s">
        <v>115</v>
      </c>
      <c r="X25" s="18" t="s">
        <v>115</v>
      </c>
      <c r="Y25" s="18" t="s">
        <v>115</v>
      </c>
      <c r="Z25" s="18" t="s">
        <v>115</v>
      </c>
      <c r="AA25" s="18" t="s">
        <v>115</v>
      </c>
      <c r="AB25" s="23" t="s">
        <v>115</v>
      </c>
      <c r="AC25" s="23" t="s">
        <v>115</v>
      </c>
      <c r="AD25" s="23" t="s">
        <v>115</v>
      </c>
      <c r="AE25" s="23" t="s">
        <v>115</v>
      </c>
      <c r="AF25" s="23" t="s">
        <v>115</v>
      </c>
      <c r="AG25" s="23" t="s">
        <v>115</v>
      </c>
      <c r="AH25" s="23" t="s">
        <v>115</v>
      </c>
      <c r="AI25" s="23" t="s">
        <v>115</v>
      </c>
      <c r="AJ25" s="23" t="s">
        <v>115</v>
      </c>
      <c r="AK25" s="23" t="s">
        <v>115</v>
      </c>
    </row>
    <row r="26" spans="1:37" ht="15" customHeight="1" x14ac:dyDescent="0.3">
      <c r="A26" s="27" t="s">
        <v>276</v>
      </c>
      <c r="B26" s="30" t="s">
        <v>113</v>
      </c>
      <c r="C26" s="2" t="s">
        <v>114</v>
      </c>
      <c r="D26" s="18" t="s">
        <v>115</v>
      </c>
      <c r="E26" s="27" t="s">
        <v>277</v>
      </c>
      <c r="F26" s="18" t="s">
        <v>202</v>
      </c>
      <c r="G26" s="18" t="s">
        <v>113</v>
      </c>
      <c r="H26" s="18" t="s">
        <v>115</v>
      </c>
      <c r="I26" s="18" t="s">
        <v>119</v>
      </c>
      <c r="J26" s="18" t="s">
        <v>115</v>
      </c>
      <c r="K26" s="18" t="s">
        <v>119</v>
      </c>
      <c r="L26" s="18" t="s">
        <v>115</v>
      </c>
      <c r="M26" s="18" t="s">
        <v>203</v>
      </c>
      <c r="N26" s="17" t="s">
        <v>149</v>
      </c>
      <c r="O26" s="18" t="s">
        <v>253</v>
      </c>
      <c r="P26" s="18" t="str">
        <f t="shared" ca="1" si="0"/>
        <v>602218CD-21C8-A415-C0E8-C7990CBEB920</v>
      </c>
      <c r="Q26" s="18" t="s">
        <v>115</v>
      </c>
      <c r="R26" s="18">
        <v>60</v>
      </c>
      <c r="S26" s="18" t="s">
        <v>203</v>
      </c>
      <c r="T26" s="18" t="s">
        <v>115</v>
      </c>
      <c r="U26" s="18" t="s">
        <v>115</v>
      </c>
      <c r="V26" s="18" t="s">
        <v>115</v>
      </c>
      <c r="W26" s="18" t="s">
        <v>115</v>
      </c>
      <c r="X26" s="18" t="s">
        <v>115</v>
      </c>
      <c r="Y26" s="18" t="s">
        <v>115</v>
      </c>
      <c r="Z26" s="18" t="s">
        <v>115</v>
      </c>
      <c r="AA26" s="18" t="s">
        <v>115</v>
      </c>
      <c r="AB26" s="23" t="s">
        <v>115</v>
      </c>
      <c r="AC26" s="23" t="s">
        <v>115</v>
      </c>
      <c r="AD26" s="23" t="s">
        <v>115</v>
      </c>
      <c r="AE26" s="23" t="s">
        <v>115</v>
      </c>
      <c r="AF26" s="23" t="s">
        <v>115</v>
      </c>
      <c r="AG26" s="23" t="s">
        <v>115</v>
      </c>
      <c r="AH26" s="23" t="s">
        <v>115</v>
      </c>
      <c r="AI26" s="23" t="s">
        <v>115</v>
      </c>
      <c r="AJ26" s="23" t="s">
        <v>115</v>
      </c>
      <c r="AK26" s="23" t="s">
        <v>115</v>
      </c>
    </row>
    <row r="27" spans="1:37" ht="15" customHeight="1" x14ac:dyDescent="0.3">
      <c r="A27" s="27" t="s">
        <v>278</v>
      </c>
      <c r="B27" s="30" t="s">
        <v>113</v>
      </c>
      <c r="C27" s="2" t="s">
        <v>114</v>
      </c>
      <c r="D27" s="18" t="s">
        <v>115</v>
      </c>
      <c r="E27" s="27" t="s">
        <v>279</v>
      </c>
      <c r="F27" s="18" t="s">
        <v>202</v>
      </c>
      <c r="G27" s="18" t="s">
        <v>113</v>
      </c>
      <c r="H27" s="18" t="s">
        <v>115</v>
      </c>
      <c r="I27" s="18" t="s">
        <v>119</v>
      </c>
      <c r="J27" s="18" t="s">
        <v>115</v>
      </c>
      <c r="K27" s="18" t="s">
        <v>119</v>
      </c>
      <c r="L27" s="18" t="s">
        <v>115</v>
      </c>
      <c r="M27" s="18" t="s">
        <v>203</v>
      </c>
      <c r="N27" s="17" t="s">
        <v>149</v>
      </c>
      <c r="O27" s="18" t="s">
        <v>253</v>
      </c>
      <c r="P27" s="18" t="str">
        <f t="shared" ca="1" si="0"/>
        <v>17C5BCB3-DDBC-80C5-F6B3-706363960C44</v>
      </c>
      <c r="Q27" s="18" t="s">
        <v>115</v>
      </c>
      <c r="R27" s="18">
        <v>60</v>
      </c>
      <c r="S27" s="18" t="s">
        <v>203</v>
      </c>
      <c r="T27" s="18" t="s">
        <v>115</v>
      </c>
      <c r="U27" s="18" t="s">
        <v>115</v>
      </c>
      <c r="V27" s="18" t="s">
        <v>115</v>
      </c>
      <c r="W27" s="18" t="s">
        <v>115</v>
      </c>
      <c r="X27" s="18" t="s">
        <v>115</v>
      </c>
      <c r="Y27" s="18" t="s">
        <v>115</v>
      </c>
      <c r="Z27" s="18" t="s">
        <v>115</v>
      </c>
      <c r="AA27" s="18" t="s">
        <v>115</v>
      </c>
      <c r="AB27" s="23" t="s">
        <v>115</v>
      </c>
      <c r="AC27" s="23" t="s">
        <v>115</v>
      </c>
      <c r="AD27" s="23" t="s">
        <v>115</v>
      </c>
      <c r="AE27" s="23" t="s">
        <v>115</v>
      </c>
      <c r="AF27" s="23" t="s">
        <v>115</v>
      </c>
      <c r="AG27" s="23" t="s">
        <v>115</v>
      </c>
      <c r="AH27" s="23" t="s">
        <v>115</v>
      </c>
      <c r="AI27" s="23" t="s">
        <v>115</v>
      </c>
      <c r="AJ27" s="23" t="s">
        <v>115</v>
      </c>
      <c r="AK27" s="23" t="s">
        <v>115</v>
      </c>
    </row>
    <row r="28" spans="1:37" ht="15" customHeight="1" x14ac:dyDescent="0.3">
      <c r="A28" s="32" t="s">
        <v>280</v>
      </c>
      <c r="B28" s="30" t="s">
        <v>113</v>
      </c>
      <c r="C28" s="2" t="s">
        <v>114</v>
      </c>
      <c r="D28" s="18" t="s">
        <v>115</v>
      </c>
      <c r="E28" s="32" t="s">
        <v>281</v>
      </c>
      <c r="F28" s="18" t="s">
        <v>202</v>
      </c>
      <c r="G28" s="18" t="s">
        <v>113</v>
      </c>
      <c r="H28" s="18" t="s">
        <v>115</v>
      </c>
      <c r="I28" s="18" t="s">
        <v>119</v>
      </c>
      <c r="J28" s="18" t="s">
        <v>115</v>
      </c>
      <c r="K28" s="18" t="s">
        <v>119</v>
      </c>
      <c r="L28" s="18" t="s">
        <v>115</v>
      </c>
      <c r="M28" s="18" t="s">
        <v>203</v>
      </c>
      <c r="N28" s="17" t="s">
        <v>149</v>
      </c>
      <c r="O28" s="18" t="s">
        <v>253</v>
      </c>
      <c r="P28" s="18" t="str">
        <f t="shared" ca="1" si="0"/>
        <v>2E6C5FE7-8BEE-B15A-6593-11B675D02583</v>
      </c>
      <c r="Q28" s="18" t="s">
        <v>115</v>
      </c>
      <c r="R28" s="23">
        <v>60</v>
      </c>
      <c r="S28" s="18" t="s">
        <v>203</v>
      </c>
      <c r="T28" s="18" t="s">
        <v>115</v>
      </c>
      <c r="U28" s="18" t="s">
        <v>115</v>
      </c>
      <c r="V28" s="18" t="s">
        <v>115</v>
      </c>
      <c r="W28" s="18" t="s">
        <v>115</v>
      </c>
      <c r="X28" s="18" t="s">
        <v>115</v>
      </c>
      <c r="Y28" s="18" t="s">
        <v>115</v>
      </c>
      <c r="Z28" s="18" t="s">
        <v>115</v>
      </c>
      <c r="AA28" s="18" t="s">
        <v>115</v>
      </c>
      <c r="AB28" s="23" t="s">
        <v>115</v>
      </c>
      <c r="AC28" s="23" t="s">
        <v>115</v>
      </c>
      <c r="AD28" s="23" t="s">
        <v>115</v>
      </c>
      <c r="AE28" s="23" t="s">
        <v>115</v>
      </c>
      <c r="AF28" s="23" t="s">
        <v>115</v>
      </c>
      <c r="AG28" s="23" t="s">
        <v>115</v>
      </c>
      <c r="AH28" s="23" t="s">
        <v>115</v>
      </c>
      <c r="AI28" s="23" t="s">
        <v>115</v>
      </c>
      <c r="AJ28" s="23" t="s">
        <v>115</v>
      </c>
      <c r="AK28" s="23" t="s">
        <v>115</v>
      </c>
    </row>
    <row r="29" spans="1:37" ht="15" customHeight="1" x14ac:dyDescent="0.3">
      <c r="A29" s="32" t="s">
        <v>282</v>
      </c>
      <c r="B29" s="30" t="s">
        <v>113</v>
      </c>
      <c r="C29" s="2" t="s">
        <v>114</v>
      </c>
      <c r="D29" s="18" t="s">
        <v>115</v>
      </c>
      <c r="E29" s="32" t="s">
        <v>283</v>
      </c>
      <c r="F29" s="18" t="s">
        <v>202</v>
      </c>
      <c r="G29" s="18" t="s">
        <v>113</v>
      </c>
      <c r="H29" s="18" t="s">
        <v>115</v>
      </c>
      <c r="I29" s="18" t="s">
        <v>119</v>
      </c>
      <c r="J29" s="18" t="s">
        <v>115</v>
      </c>
      <c r="K29" s="18" t="s">
        <v>119</v>
      </c>
      <c r="L29" s="18" t="s">
        <v>115</v>
      </c>
      <c r="M29" s="18" t="s">
        <v>203</v>
      </c>
      <c r="N29" s="17" t="s">
        <v>149</v>
      </c>
      <c r="O29" s="18" t="s">
        <v>253</v>
      </c>
      <c r="P29" s="18" t="str">
        <f t="shared" ca="1" si="0"/>
        <v>9845DAB4-A165-DE8A-BDD7-53387A89A5D7</v>
      </c>
      <c r="Q29" s="18" t="s">
        <v>115</v>
      </c>
      <c r="R29" s="23">
        <v>60</v>
      </c>
      <c r="S29" s="18" t="s">
        <v>203</v>
      </c>
      <c r="T29" s="18" t="s">
        <v>115</v>
      </c>
      <c r="U29" s="18" t="s">
        <v>115</v>
      </c>
      <c r="V29" s="18" t="s">
        <v>115</v>
      </c>
      <c r="W29" s="18" t="s">
        <v>115</v>
      </c>
      <c r="X29" s="18" t="s">
        <v>115</v>
      </c>
      <c r="Y29" s="18" t="s">
        <v>115</v>
      </c>
      <c r="Z29" s="18" t="s">
        <v>115</v>
      </c>
      <c r="AA29" s="18" t="s">
        <v>115</v>
      </c>
      <c r="AB29" s="23" t="s">
        <v>115</v>
      </c>
      <c r="AC29" s="23" t="s">
        <v>115</v>
      </c>
      <c r="AD29" s="23" t="s">
        <v>115</v>
      </c>
      <c r="AE29" s="23" t="s">
        <v>115</v>
      </c>
      <c r="AF29" s="23" t="s">
        <v>115</v>
      </c>
      <c r="AG29" s="23" t="s">
        <v>115</v>
      </c>
      <c r="AH29" s="23" t="s">
        <v>115</v>
      </c>
      <c r="AI29" s="23" t="s">
        <v>115</v>
      </c>
      <c r="AJ29" s="23" t="s">
        <v>115</v>
      </c>
      <c r="AK29" s="23" t="s">
        <v>115</v>
      </c>
    </row>
    <row r="30" spans="1:37" ht="15" customHeight="1" x14ac:dyDescent="0.3">
      <c r="A30" s="27" t="s">
        <v>284</v>
      </c>
      <c r="B30" s="30" t="s">
        <v>113</v>
      </c>
      <c r="C30" s="2" t="s">
        <v>114</v>
      </c>
      <c r="D30" s="18" t="s">
        <v>115</v>
      </c>
      <c r="E30" s="27" t="s">
        <v>285</v>
      </c>
      <c r="F30" s="18" t="s">
        <v>202</v>
      </c>
      <c r="G30" s="18" t="s">
        <v>113</v>
      </c>
      <c r="H30" s="18" t="s">
        <v>115</v>
      </c>
      <c r="I30" s="18" t="s">
        <v>119</v>
      </c>
      <c r="J30" s="18" t="s">
        <v>115</v>
      </c>
      <c r="K30" s="18" t="s">
        <v>119</v>
      </c>
      <c r="L30" s="18" t="s">
        <v>115</v>
      </c>
      <c r="M30" s="18" t="s">
        <v>203</v>
      </c>
      <c r="N30" s="17" t="s">
        <v>149</v>
      </c>
      <c r="O30" s="18" t="s">
        <v>253</v>
      </c>
      <c r="P30" s="18" t="str">
        <f t="shared" ca="1" si="0"/>
        <v>234EC876-14B1-9ACB-3EC7-0ABE9322C8CA</v>
      </c>
      <c r="Q30" s="18" t="s">
        <v>115</v>
      </c>
      <c r="R30" s="18">
        <v>60</v>
      </c>
      <c r="S30" s="18" t="s">
        <v>203</v>
      </c>
      <c r="T30" s="18" t="s">
        <v>115</v>
      </c>
      <c r="U30" s="18" t="s">
        <v>115</v>
      </c>
      <c r="V30" s="18" t="s">
        <v>115</v>
      </c>
      <c r="W30" s="18" t="s">
        <v>115</v>
      </c>
      <c r="X30" s="18" t="s">
        <v>115</v>
      </c>
      <c r="Y30" s="18" t="s">
        <v>115</v>
      </c>
      <c r="Z30" s="18" t="s">
        <v>115</v>
      </c>
      <c r="AA30" s="18" t="s">
        <v>115</v>
      </c>
      <c r="AB30" s="23" t="s">
        <v>115</v>
      </c>
      <c r="AC30" s="23" t="s">
        <v>115</v>
      </c>
      <c r="AD30" s="23" t="s">
        <v>115</v>
      </c>
      <c r="AE30" s="23" t="s">
        <v>115</v>
      </c>
      <c r="AF30" s="23" t="s">
        <v>115</v>
      </c>
      <c r="AG30" s="23" t="s">
        <v>115</v>
      </c>
      <c r="AH30" s="23" t="s">
        <v>115</v>
      </c>
      <c r="AI30" s="23" t="s">
        <v>115</v>
      </c>
      <c r="AJ30" s="23" t="s">
        <v>115</v>
      </c>
      <c r="AK30" s="23" t="s">
        <v>115</v>
      </c>
    </row>
    <row r="31" spans="1:37" ht="15" customHeight="1" x14ac:dyDescent="0.3">
      <c r="A31" s="27" t="s">
        <v>286</v>
      </c>
      <c r="B31" s="30" t="s">
        <v>113</v>
      </c>
      <c r="C31" s="2" t="s">
        <v>114</v>
      </c>
      <c r="D31" s="18" t="s">
        <v>115</v>
      </c>
      <c r="E31" s="27" t="s">
        <v>287</v>
      </c>
      <c r="F31" s="18" t="s">
        <v>202</v>
      </c>
      <c r="G31" s="18" t="s">
        <v>113</v>
      </c>
      <c r="H31" s="18" t="s">
        <v>115</v>
      </c>
      <c r="I31" s="18" t="s">
        <v>119</v>
      </c>
      <c r="J31" s="18" t="s">
        <v>115</v>
      </c>
      <c r="K31" s="18" t="s">
        <v>119</v>
      </c>
      <c r="L31" s="18" t="s">
        <v>115</v>
      </c>
      <c r="M31" s="18" t="s">
        <v>203</v>
      </c>
      <c r="N31" s="17" t="s">
        <v>149</v>
      </c>
      <c r="O31" s="18" t="s">
        <v>253</v>
      </c>
      <c r="P31" s="18" t="str">
        <f t="shared" ca="1" si="0"/>
        <v>401E4DDC-3B0A-A924-DA42-4D02B508BBF3</v>
      </c>
      <c r="Q31" s="18" t="s">
        <v>115</v>
      </c>
      <c r="R31" s="18">
        <v>60</v>
      </c>
      <c r="S31" s="18" t="s">
        <v>203</v>
      </c>
      <c r="T31" s="18" t="s">
        <v>115</v>
      </c>
      <c r="U31" s="18" t="s">
        <v>115</v>
      </c>
      <c r="V31" s="18" t="s">
        <v>115</v>
      </c>
      <c r="W31" s="18" t="s">
        <v>115</v>
      </c>
      <c r="X31" s="18" t="s">
        <v>115</v>
      </c>
      <c r="Y31" s="18" t="s">
        <v>115</v>
      </c>
      <c r="Z31" s="18" t="s">
        <v>115</v>
      </c>
      <c r="AA31" s="18" t="s">
        <v>115</v>
      </c>
      <c r="AB31" s="23" t="s">
        <v>115</v>
      </c>
      <c r="AC31" s="23" t="s">
        <v>115</v>
      </c>
      <c r="AD31" s="23" t="s">
        <v>115</v>
      </c>
      <c r="AE31" s="23" t="s">
        <v>115</v>
      </c>
      <c r="AF31" s="23" t="s">
        <v>115</v>
      </c>
      <c r="AG31" s="23" t="s">
        <v>115</v>
      </c>
      <c r="AH31" s="23" t="s">
        <v>115</v>
      </c>
      <c r="AI31" s="23" t="s">
        <v>115</v>
      </c>
      <c r="AJ31" s="23" t="s">
        <v>115</v>
      </c>
      <c r="AK31" s="23" t="s">
        <v>115</v>
      </c>
    </row>
    <row r="32" spans="1:37" ht="15" customHeight="1" x14ac:dyDescent="0.3">
      <c r="A32" s="27" t="s">
        <v>288</v>
      </c>
      <c r="B32" s="30" t="s">
        <v>113</v>
      </c>
      <c r="C32" s="2" t="s">
        <v>114</v>
      </c>
      <c r="D32" s="18" t="s">
        <v>115</v>
      </c>
      <c r="E32" s="27" t="s">
        <v>289</v>
      </c>
      <c r="F32" s="18" t="s">
        <v>202</v>
      </c>
      <c r="G32" s="18" t="s">
        <v>113</v>
      </c>
      <c r="H32" s="18" t="s">
        <v>115</v>
      </c>
      <c r="I32" s="18" t="s">
        <v>119</v>
      </c>
      <c r="J32" s="18" t="s">
        <v>115</v>
      </c>
      <c r="K32" s="18" t="s">
        <v>119</v>
      </c>
      <c r="L32" s="18" t="s">
        <v>115</v>
      </c>
      <c r="M32" s="18" t="s">
        <v>203</v>
      </c>
      <c r="N32" s="17" t="s">
        <v>149</v>
      </c>
      <c r="O32" s="18" t="s">
        <v>253</v>
      </c>
      <c r="P32" s="18" t="str">
        <f t="shared" ca="1" si="0"/>
        <v>2B2F21F1-CCF2-F7F6-4A38-726E2E8E7CA7</v>
      </c>
      <c r="Q32" s="18" t="s">
        <v>115</v>
      </c>
      <c r="R32" s="18">
        <v>60</v>
      </c>
      <c r="S32" s="18" t="s">
        <v>203</v>
      </c>
      <c r="T32" s="18" t="s">
        <v>115</v>
      </c>
      <c r="U32" s="18" t="s">
        <v>115</v>
      </c>
      <c r="V32" s="18" t="s">
        <v>115</v>
      </c>
      <c r="W32" s="18" t="s">
        <v>115</v>
      </c>
      <c r="X32" s="18" t="s">
        <v>115</v>
      </c>
      <c r="Y32" s="18" t="s">
        <v>115</v>
      </c>
      <c r="Z32" s="18" t="s">
        <v>115</v>
      </c>
      <c r="AA32" s="18" t="s">
        <v>115</v>
      </c>
      <c r="AB32" s="23" t="s">
        <v>115</v>
      </c>
      <c r="AC32" s="23" t="s">
        <v>115</v>
      </c>
      <c r="AD32" s="23" t="s">
        <v>115</v>
      </c>
      <c r="AE32" s="23" t="s">
        <v>115</v>
      </c>
      <c r="AF32" s="23" t="s">
        <v>115</v>
      </c>
      <c r="AG32" s="23" t="s">
        <v>115</v>
      </c>
      <c r="AH32" s="23" t="s">
        <v>115</v>
      </c>
      <c r="AI32" s="23" t="s">
        <v>115</v>
      </c>
      <c r="AJ32" s="23" t="s">
        <v>115</v>
      </c>
      <c r="AK32" s="23" t="s">
        <v>115</v>
      </c>
    </row>
    <row r="33" spans="1:37" ht="15" customHeight="1" x14ac:dyDescent="0.3">
      <c r="A33" s="27" t="s">
        <v>290</v>
      </c>
      <c r="B33" s="30" t="s">
        <v>113</v>
      </c>
      <c r="C33" s="2" t="s">
        <v>114</v>
      </c>
      <c r="D33" s="18" t="s">
        <v>115</v>
      </c>
      <c r="E33" s="27" t="s">
        <v>291</v>
      </c>
      <c r="F33" s="18" t="s">
        <v>202</v>
      </c>
      <c r="G33" s="18" t="s">
        <v>113</v>
      </c>
      <c r="H33" s="18" t="s">
        <v>115</v>
      </c>
      <c r="I33" s="18" t="s">
        <v>119</v>
      </c>
      <c r="J33" s="18" t="s">
        <v>115</v>
      </c>
      <c r="K33" s="18" t="s">
        <v>119</v>
      </c>
      <c r="L33" s="18" t="s">
        <v>115</v>
      </c>
      <c r="M33" s="18" t="s">
        <v>203</v>
      </c>
      <c r="N33" s="17" t="s">
        <v>149</v>
      </c>
      <c r="O33" s="18" t="s">
        <v>253</v>
      </c>
      <c r="P33" s="18" t="str">
        <f t="shared" ca="1" si="0"/>
        <v>C824E6B0-53ED-FC57-E749-F50282566683</v>
      </c>
      <c r="Q33" s="18" t="s">
        <v>115</v>
      </c>
      <c r="R33" s="18">
        <v>60</v>
      </c>
      <c r="S33" s="18" t="s">
        <v>203</v>
      </c>
      <c r="T33" s="18" t="s">
        <v>115</v>
      </c>
      <c r="U33" s="18" t="s">
        <v>115</v>
      </c>
      <c r="V33" s="18" t="s">
        <v>115</v>
      </c>
      <c r="W33" s="18" t="s">
        <v>115</v>
      </c>
      <c r="X33" s="18" t="s">
        <v>115</v>
      </c>
      <c r="Y33" s="18" t="s">
        <v>115</v>
      </c>
      <c r="Z33" s="18" t="s">
        <v>115</v>
      </c>
      <c r="AA33" s="18" t="s">
        <v>115</v>
      </c>
      <c r="AB33" s="23" t="s">
        <v>115</v>
      </c>
      <c r="AC33" s="23" t="s">
        <v>115</v>
      </c>
      <c r="AD33" s="23" t="s">
        <v>115</v>
      </c>
      <c r="AE33" s="23" t="s">
        <v>115</v>
      </c>
      <c r="AF33" s="23" t="s">
        <v>115</v>
      </c>
      <c r="AG33" s="23" t="s">
        <v>115</v>
      </c>
      <c r="AH33" s="23" t="s">
        <v>115</v>
      </c>
      <c r="AI33" s="23" t="s">
        <v>115</v>
      </c>
      <c r="AJ33" s="23" t="s">
        <v>115</v>
      </c>
      <c r="AK33" s="23" t="s">
        <v>115</v>
      </c>
    </row>
    <row r="34" spans="1:37" ht="15" customHeight="1" x14ac:dyDescent="0.3">
      <c r="A34" s="27" t="s">
        <v>292</v>
      </c>
      <c r="B34" s="30" t="s">
        <v>113</v>
      </c>
      <c r="C34" s="2" t="s">
        <v>114</v>
      </c>
      <c r="D34" s="18" t="s">
        <v>115</v>
      </c>
      <c r="E34" s="27" t="s">
        <v>293</v>
      </c>
      <c r="F34" s="18" t="s">
        <v>202</v>
      </c>
      <c r="G34" s="18" t="s">
        <v>113</v>
      </c>
      <c r="H34" s="18" t="s">
        <v>115</v>
      </c>
      <c r="I34" s="18" t="s">
        <v>119</v>
      </c>
      <c r="J34" s="18" t="s">
        <v>115</v>
      </c>
      <c r="K34" s="18" t="s">
        <v>119</v>
      </c>
      <c r="L34" s="18" t="s">
        <v>115</v>
      </c>
      <c r="M34" s="18" t="s">
        <v>203</v>
      </c>
      <c r="N34" s="17" t="s">
        <v>149</v>
      </c>
      <c r="O34" s="18" t="s">
        <v>253</v>
      </c>
      <c r="P34" s="18" t="str">
        <f t="shared" ref="P34:P65" ca="1" si="1">_GuidQuasiHexGenerator</f>
        <v>9EDA492C-155A-AC07-1C7C-E7E8953310C5</v>
      </c>
      <c r="Q34" s="18" t="s">
        <v>115</v>
      </c>
      <c r="R34" s="18">
        <v>50</v>
      </c>
      <c r="S34" s="18" t="s">
        <v>203</v>
      </c>
      <c r="T34" s="18" t="s">
        <v>115</v>
      </c>
      <c r="U34" s="18" t="s">
        <v>115</v>
      </c>
      <c r="V34" s="18" t="s">
        <v>115</v>
      </c>
      <c r="W34" s="18" t="s">
        <v>115</v>
      </c>
      <c r="X34" s="18" t="s">
        <v>115</v>
      </c>
      <c r="Y34" s="18" t="s">
        <v>115</v>
      </c>
      <c r="Z34" s="18" t="s">
        <v>115</v>
      </c>
      <c r="AA34" s="18" t="s">
        <v>115</v>
      </c>
      <c r="AB34" s="23" t="s">
        <v>115</v>
      </c>
      <c r="AC34" s="23" t="s">
        <v>115</v>
      </c>
      <c r="AD34" s="23" t="s">
        <v>115</v>
      </c>
      <c r="AE34" s="23" t="s">
        <v>115</v>
      </c>
      <c r="AF34" s="23" t="s">
        <v>115</v>
      </c>
      <c r="AG34" s="23" t="s">
        <v>115</v>
      </c>
      <c r="AH34" s="23" t="s">
        <v>115</v>
      </c>
      <c r="AI34" s="23" t="s">
        <v>115</v>
      </c>
      <c r="AJ34" s="23" t="s">
        <v>115</v>
      </c>
      <c r="AK34" s="23" t="s">
        <v>115</v>
      </c>
    </row>
    <row r="35" spans="1:37" ht="15" customHeight="1" x14ac:dyDescent="0.3">
      <c r="A35" s="32" t="s">
        <v>294</v>
      </c>
      <c r="B35" s="30" t="s">
        <v>113</v>
      </c>
      <c r="C35" s="2" t="s">
        <v>114</v>
      </c>
      <c r="D35" s="18" t="s">
        <v>115</v>
      </c>
      <c r="E35" s="32" t="s">
        <v>295</v>
      </c>
      <c r="F35" s="18" t="s">
        <v>202</v>
      </c>
      <c r="G35" s="18" t="s">
        <v>113</v>
      </c>
      <c r="H35" s="18" t="s">
        <v>115</v>
      </c>
      <c r="I35" s="18" t="s">
        <v>119</v>
      </c>
      <c r="J35" s="18" t="s">
        <v>115</v>
      </c>
      <c r="K35" s="18" t="s">
        <v>119</v>
      </c>
      <c r="L35" s="18" t="s">
        <v>115</v>
      </c>
      <c r="M35" s="18" t="s">
        <v>203</v>
      </c>
      <c r="N35" s="17" t="s">
        <v>149</v>
      </c>
      <c r="O35" s="18" t="s">
        <v>253</v>
      </c>
      <c r="P35" s="18" t="str">
        <f t="shared" ca="1" si="1"/>
        <v>243ECD83-6F30-32F9-2B00-4988C5960226</v>
      </c>
      <c r="Q35" s="18" t="s">
        <v>115</v>
      </c>
      <c r="R35" s="23">
        <v>60</v>
      </c>
      <c r="S35" s="18" t="s">
        <v>203</v>
      </c>
      <c r="T35" s="18" t="s">
        <v>115</v>
      </c>
      <c r="U35" s="18" t="s">
        <v>115</v>
      </c>
      <c r="V35" s="18" t="s">
        <v>115</v>
      </c>
      <c r="W35" s="18" t="s">
        <v>115</v>
      </c>
      <c r="X35" s="18" t="s">
        <v>115</v>
      </c>
      <c r="Y35" s="18" t="s">
        <v>115</v>
      </c>
      <c r="Z35" s="18" t="s">
        <v>115</v>
      </c>
      <c r="AA35" s="18" t="s">
        <v>115</v>
      </c>
      <c r="AB35" s="23" t="s">
        <v>115</v>
      </c>
      <c r="AC35" s="23" t="s">
        <v>115</v>
      </c>
      <c r="AD35" s="23" t="s">
        <v>115</v>
      </c>
      <c r="AE35" s="23" t="s">
        <v>115</v>
      </c>
      <c r="AF35" s="23" t="s">
        <v>115</v>
      </c>
      <c r="AG35" s="23" t="s">
        <v>115</v>
      </c>
      <c r="AH35" s="23" t="s">
        <v>115</v>
      </c>
      <c r="AI35" s="23" t="s">
        <v>115</v>
      </c>
      <c r="AJ35" s="23" t="s">
        <v>115</v>
      </c>
      <c r="AK35" s="23" t="s">
        <v>115</v>
      </c>
    </row>
    <row r="36" spans="1:37" ht="15" customHeight="1" x14ac:dyDescent="0.3">
      <c r="A36" s="32" t="s">
        <v>296</v>
      </c>
      <c r="B36" s="30" t="s">
        <v>113</v>
      </c>
      <c r="C36" s="2" t="s">
        <v>114</v>
      </c>
      <c r="D36" s="18" t="s">
        <v>115</v>
      </c>
      <c r="E36" s="32" t="s">
        <v>297</v>
      </c>
      <c r="F36" s="18" t="s">
        <v>202</v>
      </c>
      <c r="G36" s="18" t="s">
        <v>113</v>
      </c>
      <c r="H36" s="18" t="s">
        <v>115</v>
      </c>
      <c r="I36" s="18" t="s">
        <v>119</v>
      </c>
      <c r="J36" s="18" t="s">
        <v>115</v>
      </c>
      <c r="K36" s="18" t="s">
        <v>119</v>
      </c>
      <c r="L36" s="18" t="s">
        <v>115</v>
      </c>
      <c r="M36" s="18" t="s">
        <v>203</v>
      </c>
      <c r="N36" s="17" t="s">
        <v>149</v>
      </c>
      <c r="O36" s="18" t="s">
        <v>253</v>
      </c>
      <c r="P36" s="18" t="str">
        <f t="shared" ca="1" si="1"/>
        <v>852CAC18-C7D6-6762-0134-B50EB11A4AB4</v>
      </c>
      <c r="Q36" s="18" t="s">
        <v>115</v>
      </c>
      <c r="R36" s="23">
        <v>30</v>
      </c>
      <c r="S36" s="18" t="s">
        <v>203</v>
      </c>
      <c r="T36" s="18" t="s">
        <v>115</v>
      </c>
      <c r="U36" s="18" t="s">
        <v>115</v>
      </c>
      <c r="V36" s="18" t="s">
        <v>115</v>
      </c>
      <c r="W36" s="18" t="s">
        <v>115</v>
      </c>
      <c r="X36" s="18" t="s">
        <v>115</v>
      </c>
      <c r="Y36" s="18" t="s">
        <v>115</v>
      </c>
      <c r="Z36" s="18" t="s">
        <v>115</v>
      </c>
      <c r="AA36" s="18" t="s">
        <v>115</v>
      </c>
      <c r="AB36" s="23" t="s">
        <v>115</v>
      </c>
      <c r="AC36" s="23" t="s">
        <v>115</v>
      </c>
      <c r="AD36" s="23" t="s">
        <v>115</v>
      </c>
      <c r="AE36" s="23" t="s">
        <v>115</v>
      </c>
      <c r="AF36" s="23" t="s">
        <v>115</v>
      </c>
      <c r="AG36" s="23" t="s">
        <v>115</v>
      </c>
      <c r="AH36" s="23" t="s">
        <v>115</v>
      </c>
      <c r="AI36" s="23" t="s">
        <v>115</v>
      </c>
      <c r="AJ36" s="23" t="s">
        <v>115</v>
      </c>
      <c r="AK36" s="23" t="s">
        <v>115</v>
      </c>
    </row>
    <row r="37" spans="1:37" ht="15" customHeight="1" x14ac:dyDescent="0.3">
      <c r="A37" s="27" t="s">
        <v>298</v>
      </c>
      <c r="B37" s="30" t="s">
        <v>113</v>
      </c>
      <c r="C37" s="2" t="s">
        <v>114</v>
      </c>
      <c r="D37" s="18" t="s">
        <v>115</v>
      </c>
      <c r="E37" s="27" t="s">
        <v>299</v>
      </c>
      <c r="F37" s="18" t="s">
        <v>202</v>
      </c>
      <c r="G37" s="18" t="s">
        <v>113</v>
      </c>
      <c r="H37" s="18" t="s">
        <v>115</v>
      </c>
      <c r="I37" s="18" t="s">
        <v>119</v>
      </c>
      <c r="J37" s="18" t="s">
        <v>115</v>
      </c>
      <c r="K37" s="18" t="s">
        <v>119</v>
      </c>
      <c r="L37" s="18" t="s">
        <v>115</v>
      </c>
      <c r="M37" s="18" t="s">
        <v>203</v>
      </c>
      <c r="N37" s="17" t="s">
        <v>149</v>
      </c>
      <c r="O37" s="18" t="s">
        <v>253</v>
      </c>
      <c r="P37" s="18" t="str">
        <f t="shared" ca="1" si="1"/>
        <v>9CE592AC-356F-99BB-4D86-6107D96A7BD2</v>
      </c>
      <c r="Q37" s="18" t="s">
        <v>115</v>
      </c>
      <c r="R37" s="18">
        <v>30</v>
      </c>
      <c r="S37" s="18" t="s">
        <v>203</v>
      </c>
      <c r="T37" s="18" t="s">
        <v>115</v>
      </c>
      <c r="U37" s="18" t="s">
        <v>115</v>
      </c>
      <c r="V37" s="18" t="s">
        <v>115</v>
      </c>
      <c r="W37" s="18" t="s">
        <v>115</v>
      </c>
      <c r="X37" s="18" t="s">
        <v>115</v>
      </c>
      <c r="Y37" s="18" t="s">
        <v>115</v>
      </c>
      <c r="Z37" s="18" t="s">
        <v>115</v>
      </c>
      <c r="AA37" s="18" t="s">
        <v>115</v>
      </c>
      <c r="AB37" s="23" t="s">
        <v>115</v>
      </c>
      <c r="AC37" s="23" t="s">
        <v>115</v>
      </c>
      <c r="AD37" s="23" t="s">
        <v>115</v>
      </c>
      <c r="AE37" s="23" t="s">
        <v>115</v>
      </c>
      <c r="AF37" s="23" t="s">
        <v>115</v>
      </c>
      <c r="AG37" s="23" t="s">
        <v>115</v>
      </c>
      <c r="AH37" s="23" t="s">
        <v>115</v>
      </c>
      <c r="AI37" s="23" t="s">
        <v>115</v>
      </c>
      <c r="AJ37" s="23" t="s">
        <v>115</v>
      </c>
      <c r="AK37" s="23" t="s">
        <v>115</v>
      </c>
    </row>
    <row r="38" spans="1:37" ht="15" customHeight="1" x14ac:dyDescent="0.3">
      <c r="A38" s="27" t="s">
        <v>300</v>
      </c>
      <c r="B38" s="30" t="s">
        <v>113</v>
      </c>
      <c r="C38" s="2" t="s">
        <v>114</v>
      </c>
      <c r="D38" s="18" t="s">
        <v>115</v>
      </c>
      <c r="E38" s="27" t="s">
        <v>301</v>
      </c>
      <c r="F38" s="18" t="s">
        <v>202</v>
      </c>
      <c r="G38" s="18" t="s">
        <v>113</v>
      </c>
      <c r="H38" s="18" t="s">
        <v>115</v>
      </c>
      <c r="I38" s="18" t="s">
        <v>119</v>
      </c>
      <c r="J38" s="18" t="s">
        <v>115</v>
      </c>
      <c r="K38" s="18" t="s">
        <v>119</v>
      </c>
      <c r="L38" s="18" t="s">
        <v>115</v>
      </c>
      <c r="M38" s="18" t="s">
        <v>203</v>
      </c>
      <c r="N38" s="17" t="s">
        <v>149</v>
      </c>
      <c r="O38" s="18" t="s">
        <v>253</v>
      </c>
      <c r="P38" s="18" t="str">
        <f t="shared" ca="1" si="1"/>
        <v>1003F429-9F5E-11FB-50B7-533E76D42798</v>
      </c>
      <c r="Q38" s="18" t="s">
        <v>115</v>
      </c>
      <c r="R38" s="18">
        <v>60</v>
      </c>
      <c r="S38" s="18" t="s">
        <v>203</v>
      </c>
      <c r="T38" s="18" t="s">
        <v>115</v>
      </c>
      <c r="U38" s="18" t="s">
        <v>115</v>
      </c>
      <c r="V38" s="18" t="s">
        <v>115</v>
      </c>
      <c r="W38" s="18" t="s">
        <v>115</v>
      </c>
      <c r="X38" s="18" t="s">
        <v>115</v>
      </c>
      <c r="Y38" s="18" t="s">
        <v>115</v>
      </c>
      <c r="Z38" s="18" t="s">
        <v>115</v>
      </c>
      <c r="AA38" s="18" t="s">
        <v>115</v>
      </c>
      <c r="AB38" s="23" t="s">
        <v>115</v>
      </c>
      <c r="AC38" s="23" t="s">
        <v>115</v>
      </c>
      <c r="AD38" s="23" t="s">
        <v>115</v>
      </c>
      <c r="AE38" s="23" t="s">
        <v>115</v>
      </c>
      <c r="AF38" s="23" t="s">
        <v>115</v>
      </c>
      <c r="AG38" s="23" t="s">
        <v>115</v>
      </c>
      <c r="AH38" s="23" t="s">
        <v>115</v>
      </c>
      <c r="AI38" s="23" t="s">
        <v>115</v>
      </c>
      <c r="AJ38" s="23" t="s">
        <v>115</v>
      </c>
      <c r="AK38" s="23" t="s">
        <v>115</v>
      </c>
    </row>
    <row r="39" spans="1:37" ht="15" customHeight="1" x14ac:dyDescent="0.3">
      <c r="A39" s="27" t="s">
        <v>302</v>
      </c>
      <c r="B39" s="30" t="s">
        <v>113</v>
      </c>
      <c r="C39" s="2" t="s">
        <v>114</v>
      </c>
      <c r="D39" s="18" t="s">
        <v>115</v>
      </c>
      <c r="E39" s="27" t="s">
        <v>303</v>
      </c>
      <c r="F39" s="18" t="s">
        <v>202</v>
      </c>
      <c r="G39" s="18" t="s">
        <v>113</v>
      </c>
      <c r="H39" s="18" t="s">
        <v>115</v>
      </c>
      <c r="I39" s="18" t="s">
        <v>119</v>
      </c>
      <c r="J39" s="18" t="s">
        <v>115</v>
      </c>
      <c r="K39" s="18" t="s">
        <v>119</v>
      </c>
      <c r="L39" s="18" t="s">
        <v>115</v>
      </c>
      <c r="M39" s="18" t="s">
        <v>203</v>
      </c>
      <c r="N39" s="17" t="s">
        <v>149</v>
      </c>
      <c r="O39" s="18" t="s">
        <v>253</v>
      </c>
      <c r="P39" s="18" t="str">
        <f t="shared" ca="1" si="1"/>
        <v>03CB9311-A9A5-7EDF-6C90-7F83B9031FC9</v>
      </c>
      <c r="Q39" s="18" t="s">
        <v>115</v>
      </c>
      <c r="R39" s="18">
        <v>60</v>
      </c>
      <c r="S39" s="18" t="s">
        <v>203</v>
      </c>
      <c r="T39" s="18" t="s">
        <v>115</v>
      </c>
      <c r="U39" s="18" t="s">
        <v>115</v>
      </c>
      <c r="V39" s="18" t="s">
        <v>115</v>
      </c>
      <c r="W39" s="18" t="s">
        <v>115</v>
      </c>
      <c r="X39" s="18" t="s">
        <v>115</v>
      </c>
      <c r="Y39" s="18" t="s">
        <v>115</v>
      </c>
      <c r="Z39" s="18" t="s">
        <v>115</v>
      </c>
      <c r="AA39" s="18" t="s">
        <v>115</v>
      </c>
      <c r="AB39" s="23" t="s">
        <v>115</v>
      </c>
      <c r="AC39" s="23" t="s">
        <v>115</v>
      </c>
      <c r="AD39" s="23" t="s">
        <v>115</v>
      </c>
      <c r="AE39" s="23" t="s">
        <v>115</v>
      </c>
      <c r="AF39" s="23" t="s">
        <v>115</v>
      </c>
      <c r="AG39" s="23" t="s">
        <v>115</v>
      </c>
      <c r="AH39" s="23" t="s">
        <v>115</v>
      </c>
      <c r="AI39" s="23" t="s">
        <v>115</v>
      </c>
      <c r="AJ39" s="23" t="s">
        <v>115</v>
      </c>
      <c r="AK39" s="23" t="s">
        <v>115</v>
      </c>
    </row>
    <row r="40" spans="1:37" ht="15" customHeight="1" x14ac:dyDescent="0.3">
      <c r="A40" s="27" t="s">
        <v>304</v>
      </c>
      <c r="B40" s="30" t="s">
        <v>113</v>
      </c>
      <c r="C40" s="2" t="s">
        <v>114</v>
      </c>
      <c r="D40" s="18" t="s">
        <v>115</v>
      </c>
      <c r="E40" s="27" t="s">
        <v>305</v>
      </c>
      <c r="F40" s="18" t="s">
        <v>202</v>
      </c>
      <c r="G40" s="18" t="s">
        <v>113</v>
      </c>
      <c r="H40" s="18" t="s">
        <v>115</v>
      </c>
      <c r="I40" s="18" t="s">
        <v>119</v>
      </c>
      <c r="J40" s="18" t="s">
        <v>115</v>
      </c>
      <c r="K40" s="18" t="s">
        <v>119</v>
      </c>
      <c r="L40" s="18" t="s">
        <v>115</v>
      </c>
      <c r="M40" s="18" t="s">
        <v>203</v>
      </c>
      <c r="N40" s="17" t="s">
        <v>149</v>
      </c>
      <c r="O40" s="18" t="s">
        <v>253</v>
      </c>
      <c r="P40" s="18" t="str">
        <f t="shared" ca="1" si="1"/>
        <v>716AA7C6-140A-9BA1-255D-DF6390DB54E4</v>
      </c>
      <c r="Q40" s="18" t="s">
        <v>115</v>
      </c>
      <c r="R40" s="18">
        <v>60</v>
      </c>
      <c r="S40" s="18" t="s">
        <v>203</v>
      </c>
      <c r="T40" s="18" t="s">
        <v>115</v>
      </c>
      <c r="U40" s="18" t="s">
        <v>115</v>
      </c>
      <c r="V40" s="18" t="s">
        <v>115</v>
      </c>
      <c r="W40" s="18" t="s">
        <v>115</v>
      </c>
      <c r="X40" s="18" t="s">
        <v>115</v>
      </c>
      <c r="Y40" s="18" t="s">
        <v>115</v>
      </c>
      <c r="Z40" s="18" t="s">
        <v>115</v>
      </c>
      <c r="AA40" s="18" t="s">
        <v>115</v>
      </c>
      <c r="AB40" s="23" t="s">
        <v>115</v>
      </c>
      <c r="AC40" s="23" t="s">
        <v>115</v>
      </c>
      <c r="AD40" s="23" t="s">
        <v>115</v>
      </c>
      <c r="AE40" s="23" t="s">
        <v>115</v>
      </c>
      <c r="AF40" s="23" t="s">
        <v>115</v>
      </c>
      <c r="AG40" s="23" t="s">
        <v>115</v>
      </c>
      <c r="AH40" s="23" t="s">
        <v>115</v>
      </c>
      <c r="AI40" s="23" t="s">
        <v>115</v>
      </c>
      <c r="AJ40" s="23" t="s">
        <v>115</v>
      </c>
      <c r="AK40" s="23" t="s">
        <v>115</v>
      </c>
    </row>
    <row r="41" spans="1:37" ht="15" customHeight="1" x14ac:dyDescent="0.3">
      <c r="A41" s="32" t="s">
        <v>306</v>
      </c>
      <c r="B41" s="30" t="s">
        <v>113</v>
      </c>
      <c r="C41" s="2" t="s">
        <v>114</v>
      </c>
      <c r="D41" s="18" t="s">
        <v>115</v>
      </c>
      <c r="E41" s="32" t="s">
        <v>307</v>
      </c>
      <c r="F41" s="18" t="s">
        <v>202</v>
      </c>
      <c r="G41" s="18" t="s">
        <v>113</v>
      </c>
      <c r="H41" s="18" t="s">
        <v>115</v>
      </c>
      <c r="I41" s="18" t="s">
        <v>119</v>
      </c>
      <c r="J41" s="18" t="s">
        <v>115</v>
      </c>
      <c r="K41" s="18" t="s">
        <v>119</v>
      </c>
      <c r="L41" s="18" t="s">
        <v>115</v>
      </c>
      <c r="M41" s="18" t="s">
        <v>203</v>
      </c>
      <c r="N41" s="17" t="s">
        <v>149</v>
      </c>
      <c r="O41" s="18" t="s">
        <v>253</v>
      </c>
      <c r="P41" s="18" t="str">
        <f t="shared" ca="1" si="1"/>
        <v>DDF125A2-3B98-CC9D-4611-E340CF5FADF9</v>
      </c>
      <c r="Q41" s="18" t="s">
        <v>115</v>
      </c>
      <c r="R41" s="23">
        <v>60</v>
      </c>
      <c r="S41" s="18" t="s">
        <v>203</v>
      </c>
      <c r="T41" s="18" t="s">
        <v>115</v>
      </c>
      <c r="U41" s="18" t="s">
        <v>115</v>
      </c>
      <c r="V41" s="18" t="s">
        <v>115</v>
      </c>
      <c r="W41" s="18" t="s">
        <v>115</v>
      </c>
      <c r="X41" s="18" t="s">
        <v>115</v>
      </c>
      <c r="Y41" s="18" t="s">
        <v>115</v>
      </c>
      <c r="Z41" s="18" t="s">
        <v>115</v>
      </c>
      <c r="AA41" s="18" t="s">
        <v>115</v>
      </c>
      <c r="AB41" s="23" t="s">
        <v>115</v>
      </c>
      <c r="AC41" s="23" t="s">
        <v>115</v>
      </c>
      <c r="AD41" s="23" t="s">
        <v>115</v>
      </c>
      <c r="AE41" s="23" t="s">
        <v>115</v>
      </c>
      <c r="AF41" s="23" t="s">
        <v>115</v>
      </c>
      <c r="AG41" s="23" t="s">
        <v>115</v>
      </c>
      <c r="AH41" s="23" t="s">
        <v>115</v>
      </c>
      <c r="AI41" s="23" t="s">
        <v>115</v>
      </c>
      <c r="AJ41" s="23" t="s">
        <v>115</v>
      </c>
      <c r="AK41" s="23" t="s">
        <v>115</v>
      </c>
    </row>
    <row r="42" spans="1:37" ht="15" customHeight="1" x14ac:dyDescent="0.3">
      <c r="A42" s="32" t="s">
        <v>308</v>
      </c>
      <c r="B42" s="30" t="s">
        <v>113</v>
      </c>
      <c r="C42" s="2" t="s">
        <v>114</v>
      </c>
      <c r="D42" s="18" t="s">
        <v>115</v>
      </c>
      <c r="E42" s="32" t="s">
        <v>309</v>
      </c>
      <c r="F42" s="18" t="s">
        <v>202</v>
      </c>
      <c r="G42" s="18" t="s">
        <v>113</v>
      </c>
      <c r="H42" s="18" t="s">
        <v>115</v>
      </c>
      <c r="I42" s="18" t="s">
        <v>119</v>
      </c>
      <c r="J42" s="18" t="s">
        <v>115</v>
      </c>
      <c r="K42" s="18" t="s">
        <v>119</v>
      </c>
      <c r="L42" s="18" t="s">
        <v>115</v>
      </c>
      <c r="M42" s="18" t="s">
        <v>203</v>
      </c>
      <c r="N42" s="17" t="s">
        <v>149</v>
      </c>
      <c r="O42" s="18" t="s">
        <v>253</v>
      </c>
      <c r="P42" s="18" t="str">
        <f t="shared" ca="1" si="1"/>
        <v>128C16D2-9691-0D38-34F8-4511B7824068</v>
      </c>
      <c r="Q42" s="18" t="s">
        <v>115</v>
      </c>
      <c r="R42" s="23">
        <v>30</v>
      </c>
      <c r="S42" s="18" t="s">
        <v>203</v>
      </c>
      <c r="T42" s="18" t="s">
        <v>115</v>
      </c>
      <c r="U42" s="18" t="s">
        <v>115</v>
      </c>
      <c r="V42" s="18" t="s">
        <v>115</v>
      </c>
      <c r="W42" s="18" t="s">
        <v>115</v>
      </c>
      <c r="X42" s="18" t="s">
        <v>115</v>
      </c>
      <c r="Y42" s="18" t="s">
        <v>115</v>
      </c>
      <c r="Z42" s="18" t="s">
        <v>115</v>
      </c>
      <c r="AA42" s="18" t="s">
        <v>115</v>
      </c>
      <c r="AB42" s="23" t="s">
        <v>115</v>
      </c>
      <c r="AC42" s="23" t="s">
        <v>115</v>
      </c>
      <c r="AD42" s="23" t="s">
        <v>115</v>
      </c>
      <c r="AE42" s="23" t="s">
        <v>115</v>
      </c>
      <c r="AF42" s="23" t="s">
        <v>115</v>
      </c>
      <c r="AG42" s="23" t="s">
        <v>115</v>
      </c>
      <c r="AH42" s="23" t="s">
        <v>115</v>
      </c>
      <c r="AI42" s="23" t="s">
        <v>115</v>
      </c>
      <c r="AJ42" s="23" t="s">
        <v>115</v>
      </c>
      <c r="AK42" s="23" t="s">
        <v>115</v>
      </c>
    </row>
    <row r="43" spans="1:37" ht="15" customHeight="1" x14ac:dyDescent="0.3">
      <c r="A43" s="32" t="s">
        <v>310</v>
      </c>
      <c r="B43" s="30" t="s">
        <v>113</v>
      </c>
      <c r="C43" s="2" t="s">
        <v>114</v>
      </c>
      <c r="D43" s="18" t="s">
        <v>115</v>
      </c>
      <c r="E43" s="32" t="s">
        <v>311</v>
      </c>
      <c r="F43" s="18" t="s">
        <v>202</v>
      </c>
      <c r="G43" s="18" t="s">
        <v>113</v>
      </c>
      <c r="H43" s="18" t="s">
        <v>115</v>
      </c>
      <c r="I43" s="18" t="s">
        <v>119</v>
      </c>
      <c r="J43" s="18" t="s">
        <v>115</v>
      </c>
      <c r="K43" s="18" t="s">
        <v>119</v>
      </c>
      <c r="L43" s="18" t="s">
        <v>115</v>
      </c>
      <c r="M43" s="18" t="s">
        <v>203</v>
      </c>
      <c r="N43" s="17" t="s">
        <v>149</v>
      </c>
      <c r="O43" s="18" t="s">
        <v>253</v>
      </c>
      <c r="P43" s="18" t="str">
        <f t="shared" ca="1" si="1"/>
        <v>D09DABE4-B1A2-9B1E-708D-CEC41FC54FAA</v>
      </c>
      <c r="Q43" s="18" t="s">
        <v>115</v>
      </c>
      <c r="R43" s="23">
        <v>60</v>
      </c>
      <c r="S43" s="18" t="s">
        <v>203</v>
      </c>
      <c r="T43" s="18" t="s">
        <v>115</v>
      </c>
      <c r="U43" s="18" t="s">
        <v>115</v>
      </c>
      <c r="V43" s="18" t="s">
        <v>115</v>
      </c>
      <c r="W43" s="18" t="s">
        <v>115</v>
      </c>
      <c r="X43" s="18" t="s">
        <v>115</v>
      </c>
      <c r="Y43" s="18" t="s">
        <v>115</v>
      </c>
      <c r="Z43" s="18" t="s">
        <v>115</v>
      </c>
      <c r="AA43" s="18" t="s">
        <v>115</v>
      </c>
      <c r="AB43" s="23" t="s">
        <v>115</v>
      </c>
      <c r="AC43" s="23" t="s">
        <v>115</v>
      </c>
      <c r="AD43" s="23" t="s">
        <v>115</v>
      </c>
      <c r="AE43" s="23" t="s">
        <v>115</v>
      </c>
      <c r="AF43" s="23" t="s">
        <v>115</v>
      </c>
      <c r="AG43" s="23" t="s">
        <v>115</v>
      </c>
      <c r="AH43" s="23" t="s">
        <v>115</v>
      </c>
      <c r="AI43" s="23" t="s">
        <v>115</v>
      </c>
      <c r="AJ43" s="23" t="s">
        <v>115</v>
      </c>
      <c r="AK43" s="23" t="s">
        <v>115</v>
      </c>
    </row>
    <row r="44" spans="1:37" ht="15" customHeight="1" x14ac:dyDescent="0.3">
      <c r="A44" s="27" t="s">
        <v>312</v>
      </c>
      <c r="B44" s="30" t="s">
        <v>113</v>
      </c>
      <c r="C44" s="2" t="s">
        <v>114</v>
      </c>
      <c r="D44" s="18" t="s">
        <v>115</v>
      </c>
      <c r="E44" s="27" t="s">
        <v>313</v>
      </c>
      <c r="F44" s="18" t="s">
        <v>202</v>
      </c>
      <c r="G44" s="18" t="s">
        <v>113</v>
      </c>
      <c r="H44" s="18" t="s">
        <v>115</v>
      </c>
      <c r="I44" s="18" t="s">
        <v>119</v>
      </c>
      <c r="J44" s="18" t="s">
        <v>115</v>
      </c>
      <c r="K44" s="18" t="s">
        <v>119</v>
      </c>
      <c r="L44" s="18" t="s">
        <v>115</v>
      </c>
      <c r="M44" s="18" t="s">
        <v>203</v>
      </c>
      <c r="N44" s="17" t="s">
        <v>149</v>
      </c>
      <c r="O44" s="18" t="s">
        <v>253</v>
      </c>
      <c r="P44" s="18" t="str">
        <f t="shared" ca="1" si="1"/>
        <v>B35C59C9-2A9C-7C00-A93F-D2C4E5F7D585</v>
      </c>
      <c r="Q44" s="18" t="s">
        <v>115</v>
      </c>
      <c r="R44" s="18">
        <v>60</v>
      </c>
      <c r="S44" s="18" t="s">
        <v>203</v>
      </c>
      <c r="T44" s="18" t="s">
        <v>115</v>
      </c>
      <c r="U44" s="18" t="s">
        <v>115</v>
      </c>
      <c r="V44" s="18" t="s">
        <v>115</v>
      </c>
      <c r="W44" s="18" t="s">
        <v>115</v>
      </c>
      <c r="X44" s="18" t="s">
        <v>115</v>
      </c>
      <c r="Y44" s="18" t="s">
        <v>115</v>
      </c>
      <c r="Z44" s="18" t="s">
        <v>115</v>
      </c>
      <c r="AA44" s="18" t="s">
        <v>115</v>
      </c>
      <c r="AB44" s="23" t="s">
        <v>115</v>
      </c>
      <c r="AC44" s="23" t="s">
        <v>115</v>
      </c>
      <c r="AD44" s="23" t="s">
        <v>115</v>
      </c>
      <c r="AE44" s="23" t="s">
        <v>115</v>
      </c>
      <c r="AF44" s="23" t="s">
        <v>115</v>
      </c>
      <c r="AG44" s="23" t="s">
        <v>115</v>
      </c>
      <c r="AH44" s="23" t="s">
        <v>115</v>
      </c>
      <c r="AI44" s="23" t="s">
        <v>115</v>
      </c>
      <c r="AJ44" s="23" t="s">
        <v>115</v>
      </c>
      <c r="AK44" s="23" t="s">
        <v>115</v>
      </c>
    </row>
    <row r="45" spans="1:37" ht="15" customHeight="1" x14ac:dyDescent="0.3">
      <c r="A45" s="27" t="s">
        <v>314</v>
      </c>
      <c r="B45" s="30" t="s">
        <v>113</v>
      </c>
      <c r="C45" s="2" t="s">
        <v>114</v>
      </c>
      <c r="D45" s="18" t="s">
        <v>115</v>
      </c>
      <c r="E45" s="27" t="s">
        <v>315</v>
      </c>
      <c r="F45" s="18" t="s">
        <v>202</v>
      </c>
      <c r="G45" s="18" t="s">
        <v>113</v>
      </c>
      <c r="H45" s="18" t="s">
        <v>115</v>
      </c>
      <c r="I45" s="18" t="s">
        <v>119</v>
      </c>
      <c r="J45" s="18" t="s">
        <v>115</v>
      </c>
      <c r="K45" s="18" t="s">
        <v>119</v>
      </c>
      <c r="L45" s="18" t="s">
        <v>115</v>
      </c>
      <c r="M45" s="18" t="s">
        <v>203</v>
      </c>
      <c r="N45" s="17" t="s">
        <v>149</v>
      </c>
      <c r="O45" s="18" t="s">
        <v>253</v>
      </c>
      <c r="P45" s="18" t="str">
        <f t="shared" ca="1" si="1"/>
        <v>4DA03CFF-27BB-513B-725F-0C1CD865AAFA</v>
      </c>
      <c r="Q45" s="18" t="s">
        <v>115</v>
      </c>
      <c r="R45" s="18">
        <v>60</v>
      </c>
      <c r="S45" s="18" t="s">
        <v>203</v>
      </c>
      <c r="T45" s="18" t="s">
        <v>115</v>
      </c>
      <c r="U45" s="18" t="s">
        <v>115</v>
      </c>
      <c r="V45" s="18" t="s">
        <v>115</v>
      </c>
      <c r="W45" s="18" t="s">
        <v>115</v>
      </c>
      <c r="X45" s="18" t="s">
        <v>115</v>
      </c>
      <c r="Y45" s="18" t="s">
        <v>115</v>
      </c>
      <c r="Z45" s="18" t="s">
        <v>115</v>
      </c>
      <c r="AA45" s="18" t="s">
        <v>115</v>
      </c>
      <c r="AB45" s="23" t="s">
        <v>115</v>
      </c>
      <c r="AC45" s="23" t="s">
        <v>115</v>
      </c>
      <c r="AD45" s="23" t="s">
        <v>115</v>
      </c>
      <c r="AE45" s="23" t="s">
        <v>115</v>
      </c>
      <c r="AF45" s="23" t="s">
        <v>115</v>
      </c>
      <c r="AG45" s="23" t="s">
        <v>115</v>
      </c>
      <c r="AH45" s="23" t="s">
        <v>115</v>
      </c>
      <c r="AI45" s="23" t="s">
        <v>115</v>
      </c>
      <c r="AJ45" s="23" t="s">
        <v>115</v>
      </c>
      <c r="AK45" s="23" t="s">
        <v>115</v>
      </c>
    </row>
    <row r="46" spans="1:37" ht="15" customHeight="1" x14ac:dyDescent="0.3">
      <c r="A46" s="27" t="s">
        <v>316</v>
      </c>
      <c r="B46" s="30" t="s">
        <v>113</v>
      </c>
      <c r="C46" s="2" t="s">
        <v>114</v>
      </c>
      <c r="D46" s="18" t="s">
        <v>115</v>
      </c>
      <c r="E46" s="27" t="s">
        <v>317</v>
      </c>
      <c r="F46" s="18" t="s">
        <v>202</v>
      </c>
      <c r="G46" s="18" t="s">
        <v>113</v>
      </c>
      <c r="H46" s="18" t="s">
        <v>115</v>
      </c>
      <c r="I46" s="18" t="s">
        <v>119</v>
      </c>
      <c r="J46" s="18" t="s">
        <v>115</v>
      </c>
      <c r="K46" s="18" t="s">
        <v>119</v>
      </c>
      <c r="L46" s="18" t="s">
        <v>115</v>
      </c>
      <c r="M46" s="18" t="s">
        <v>203</v>
      </c>
      <c r="N46" s="17" t="s">
        <v>149</v>
      </c>
      <c r="O46" s="18" t="s">
        <v>253</v>
      </c>
      <c r="P46" s="18" t="str">
        <f t="shared" ca="1" si="1"/>
        <v>582580BF-A1F0-4FEA-D835-EFAE89AA54FD</v>
      </c>
      <c r="Q46" s="18" t="s">
        <v>115</v>
      </c>
      <c r="R46" s="18">
        <v>30</v>
      </c>
      <c r="S46" s="18" t="s">
        <v>203</v>
      </c>
      <c r="T46" s="18" t="s">
        <v>115</v>
      </c>
      <c r="U46" s="18" t="s">
        <v>115</v>
      </c>
      <c r="V46" s="18" t="s">
        <v>115</v>
      </c>
      <c r="W46" s="18" t="s">
        <v>115</v>
      </c>
      <c r="X46" s="18" t="s">
        <v>115</v>
      </c>
      <c r="Y46" s="18" t="s">
        <v>115</v>
      </c>
      <c r="Z46" s="18" t="s">
        <v>115</v>
      </c>
      <c r="AA46" s="18" t="s">
        <v>115</v>
      </c>
      <c r="AB46" s="23" t="s">
        <v>115</v>
      </c>
      <c r="AC46" s="23" t="s">
        <v>115</v>
      </c>
      <c r="AD46" s="23" t="s">
        <v>115</v>
      </c>
      <c r="AE46" s="23" t="s">
        <v>115</v>
      </c>
      <c r="AF46" s="23" t="s">
        <v>115</v>
      </c>
      <c r="AG46" s="23" t="s">
        <v>115</v>
      </c>
      <c r="AH46" s="23" t="s">
        <v>115</v>
      </c>
      <c r="AI46" s="23" t="s">
        <v>115</v>
      </c>
      <c r="AJ46" s="23" t="s">
        <v>115</v>
      </c>
      <c r="AK46" s="23" t="s">
        <v>115</v>
      </c>
    </row>
    <row r="47" spans="1:37" ht="15" customHeight="1" x14ac:dyDescent="0.3">
      <c r="A47" s="27" t="s">
        <v>318</v>
      </c>
      <c r="B47" s="30" t="s">
        <v>113</v>
      </c>
      <c r="C47" s="2" t="s">
        <v>114</v>
      </c>
      <c r="D47" s="18" t="s">
        <v>115</v>
      </c>
      <c r="E47" s="27" t="s">
        <v>319</v>
      </c>
      <c r="F47" s="18" t="s">
        <v>202</v>
      </c>
      <c r="G47" s="18" t="s">
        <v>113</v>
      </c>
      <c r="H47" s="18" t="s">
        <v>115</v>
      </c>
      <c r="I47" s="18" t="s">
        <v>119</v>
      </c>
      <c r="J47" s="18" t="s">
        <v>115</v>
      </c>
      <c r="K47" s="18" t="s">
        <v>119</v>
      </c>
      <c r="L47" s="18" t="s">
        <v>115</v>
      </c>
      <c r="M47" s="18" t="s">
        <v>203</v>
      </c>
      <c r="N47" s="17" t="s">
        <v>149</v>
      </c>
      <c r="O47" s="18" t="s">
        <v>253</v>
      </c>
      <c r="P47" s="18" t="str">
        <f t="shared" ca="1" si="1"/>
        <v>69A5BF06-71A9-3FAA-65C9-94D25663661B</v>
      </c>
      <c r="Q47" s="18" t="s">
        <v>115</v>
      </c>
      <c r="R47" s="18">
        <v>60</v>
      </c>
      <c r="S47" s="18" t="s">
        <v>203</v>
      </c>
      <c r="T47" s="18" t="s">
        <v>115</v>
      </c>
      <c r="U47" s="18" t="s">
        <v>115</v>
      </c>
      <c r="V47" s="18" t="s">
        <v>115</v>
      </c>
      <c r="W47" s="18" t="s">
        <v>115</v>
      </c>
      <c r="X47" s="18" t="s">
        <v>115</v>
      </c>
      <c r="Y47" s="18" t="s">
        <v>115</v>
      </c>
      <c r="Z47" s="18" t="s">
        <v>115</v>
      </c>
      <c r="AA47" s="18" t="s">
        <v>115</v>
      </c>
      <c r="AB47" s="23" t="s">
        <v>115</v>
      </c>
      <c r="AC47" s="23" t="s">
        <v>115</v>
      </c>
      <c r="AD47" s="23" t="s">
        <v>115</v>
      </c>
      <c r="AE47" s="23" t="s">
        <v>115</v>
      </c>
      <c r="AF47" s="23" t="s">
        <v>115</v>
      </c>
      <c r="AG47" s="23" t="s">
        <v>115</v>
      </c>
      <c r="AH47" s="23" t="s">
        <v>115</v>
      </c>
      <c r="AI47" s="23" t="s">
        <v>115</v>
      </c>
      <c r="AJ47" s="23" t="s">
        <v>115</v>
      </c>
      <c r="AK47" s="23" t="s">
        <v>115</v>
      </c>
    </row>
    <row r="48" spans="1:37" ht="15" customHeight="1" x14ac:dyDescent="0.3">
      <c r="A48" s="27" t="s">
        <v>320</v>
      </c>
      <c r="B48" s="30" t="s">
        <v>113</v>
      </c>
      <c r="C48" s="2" t="s">
        <v>114</v>
      </c>
      <c r="D48" s="18" t="s">
        <v>115</v>
      </c>
      <c r="E48" s="27" t="s">
        <v>321</v>
      </c>
      <c r="F48" s="18" t="s">
        <v>202</v>
      </c>
      <c r="G48" s="18" t="s">
        <v>113</v>
      </c>
      <c r="H48" s="18" t="s">
        <v>115</v>
      </c>
      <c r="I48" s="18" t="s">
        <v>119</v>
      </c>
      <c r="J48" s="18" t="s">
        <v>115</v>
      </c>
      <c r="K48" s="18" t="s">
        <v>119</v>
      </c>
      <c r="L48" s="18" t="s">
        <v>115</v>
      </c>
      <c r="M48" s="18" t="s">
        <v>203</v>
      </c>
      <c r="N48" s="17" t="s">
        <v>149</v>
      </c>
      <c r="O48" s="18" t="s">
        <v>253</v>
      </c>
      <c r="P48" s="18" t="str">
        <f t="shared" ca="1" si="1"/>
        <v>407D9C41-8983-FEF7-5C2D-DFBECC01BF4A</v>
      </c>
      <c r="Q48" s="18" t="s">
        <v>115</v>
      </c>
      <c r="R48" s="18">
        <v>60</v>
      </c>
      <c r="S48" s="18" t="s">
        <v>203</v>
      </c>
      <c r="T48" s="18" t="s">
        <v>115</v>
      </c>
      <c r="U48" s="18" t="s">
        <v>115</v>
      </c>
      <c r="V48" s="18" t="s">
        <v>115</v>
      </c>
      <c r="W48" s="18" t="s">
        <v>115</v>
      </c>
      <c r="X48" s="18" t="s">
        <v>115</v>
      </c>
      <c r="Y48" s="18" t="s">
        <v>115</v>
      </c>
      <c r="Z48" s="18" t="s">
        <v>115</v>
      </c>
      <c r="AA48" s="18" t="s">
        <v>115</v>
      </c>
      <c r="AB48" s="23" t="s">
        <v>115</v>
      </c>
      <c r="AC48" s="23" t="s">
        <v>115</v>
      </c>
      <c r="AD48" s="23" t="s">
        <v>115</v>
      </c>
      <c r="AE48" s="23" t="s">
        <v>115</v>
      </c>
      <c r="AF48" s="23" t="s">
        <v>115</v>
      </c>
      <c r="AG48" s="23" t="s">
        <v>115</v>
      </c>
      <c r="AH48" s="23" t="s">
        <v>115</v>
      </c>
      <c r="AI48" s="23" t="s">
        <v>115</v>
      </c>
      <c r="AJ48" s="23" t="s">
        <v>115</v>
      </c>
      <c r="AK48" s="23" t="s">
        <v>115</v>
      </c>
    </row>
    <row r="49" spans="1:37" ht="15" customHeight="1" x14ac:dyDescent="0.3">
      <c r="A49" s="27" t="s">
        <v>322</v>
      </c>
      <c r="B49" s="30" t="s">
        <v>113</v>
      </c>
      <c r="C49" s="2" t="s">
        <v>114</v>
      </c>
      <c r="D49" s="18" t="s">
        <v>115</v>
      </c>
      <c r="E49" s="27" t="s">
        <v>323</v>
      </c>
      <c r="F49" s="18" t="s">
        <v>202</v>
      </c>
      <c r="G49" s="18" t="s">
        <v>113</v>
      </c>
      <c r="H49" s="18" t="s">
        <v>115</v>
      </c>
      <c r="I49" s="18" t="s">
        <v>119</v>
      </c>
      <c r="J49" s="18" t="s">
        <v>115</v>
      </c>
      <c r="K49" s="18" t="s">
        <v>119</v>
      </c>
      <c r="L49" s="18" t="s">
        <v>115</v>
      </c>
      <c r="M49" s="18" t="s">
        <v>203</v>
      </c>
      <c r="N49" s="17" t="s">
        <v>149</v>
      </c>
      <c r="O49" s="18" t="s">
        <v>253</v>
      </c>
      <c r="P49" s="18" t="str">
        <f t="shared" ca="1" si="1"/>
        <v>1CB4A0E1-9BC5-9264-40F1-022A7945247B</v>
      </c>
      <c r="Q49" s="18" t="s">
        <v>115</v>
      </c>
      <c r="R49" s="18">
        <v>60</v>
      </c>
      <c r="S49" s="18" t="s">
        <v>203</v>
      </c>
      <c r="T49" s="18" t="s">
        <v>115</v>
      </c>
      <c r="U49" s="18" t="s">
        <v>115</v>
      </c>
      <c r="V49" s="18" t="s">
        <v>115</v>
      </c>
      <c r="W49" s="18" t="s">
        <v>115</v>
      </c>
      <c r="X49" s="18" t="s">
        <v>115</v>
      </c>
      <c r="Y49" s="18" t="s">
        <v>115</v>
      </c>
      <c r="Z49" s="18" t="s">
        <v>115</v>
      </c>
      <c r="AA49" s="18" t="s">
        <v>115</v>
      </c>
      <c r="AB49" s="23" t="s">
        <v>115</v>
      </c>
      <c r="AC49" s="23" t="s">
        <v>115</v>
      </c>
      <c r="AD49" s="23" t="s">
        <v>115</v>
      </c>
      <c r="AE49" s="23" t="s">
        <v>115</v>
      </c>
      <c r="AF49" s="23" t="s">
        <v>115</v>
      </c>
      <c r="AG49" s="23" t="s">
        <v>115</v>
      </c>
      <c r="AH49" s="23" t="s">
        <v>115</v>
      </c>
      <c r="AI49" s="23" t="s">
        <v>115</v>
      </c>
      <c r="AJ49" s="23" t="s">
        <v>115</v>
      </c>
      <c r="AK49" s="23" t="s">
        <v>115</v>
      </c>
    </row>
    <row r="50" spans="1:37" ht="15" customHeight="1" x14ac:dyDescent="0.3">
      <c r="A50" s="27" t="s">
        <v>324</v>
      </c>
      <c r="B50" s="30" t="s">
        <v>113</v>
      </c>
      <c r="C50" s="2" t="s">
        <v>114</v>
      </c>
      <c r="D50" s="18" t="s">
        <v>115</v>
      </c>
      <c r="E50" s="27" t="s">
        <v>325</v>
      </c>
      <c r="F50" s="18" t="s">
        <v>202</v>
      </c>
      <c r="G50" s="18" t="s">
        <v>113</v>
      </c>
      <c r="H50" s="18" t="s">
        <v>115</v>
      </c>
      <c r="I50" s="18" t="s">
        <v>119</v>
      </c>
      <c r="J50" s="18" t="s">
        <v>115</v>
      </c>
      <c r="K50" s="18" t="s">
        <v>119</v>
      </c>
      <c r="L50" s="18" t="s">
        <v>115</v>
      </c>
      <c r="M50" s="18" t="s">
        <v>203</v>
      </c>
      <c r="N50" s="17" t="s">
        <v>149</v>
      </c>
      <c r="O50" s="18" t="s">
        <v>253</v>
      </c>
      <c r="P50" s="18" t="str">
        <f t="shared" ca="1" si="1"/>
        <v>447B6CE5-8E4E-297E-7C5B-E860E05432AD</v>
      </c>
      <c r="Q50" s="18" t="s">
        <v>115</v>
      </c>
      <c r="R50" s="18">
        <v>50</v>
      </c>
      <c r="S50" s="18" t="s">
        <v>203</v>
      </c>
      <c r="T50" s="18" t="s">
        <v>115</v>
      </c>
      <c r="U50" s="18" t="s">
        <v>115</v>
      </c>
      <c r="V50" s="18" t="s">
        <v>115</v>
      </c>
      <c r="W50" s="18" t="s">
        <v>115</v>
      </c>
      <c r="X50" s="18" t="s">
        <v>115</v>
      </c>
      <c r="Y50" s="18" t="s">
        <v>115</v>
      </c>
      <c r="Z50" s="18" t="s">
        <v>115</v>
      </c>
      <c r="AA50" s="18" t="s">
        <v>115</v>
      </c>
      <c r="AB50" s="23" t="s">
        <v>115</v>
      </c>
      <c r="AC50" s="23" t="s">
        <v>115</v>
      </c>
      <c r="AD50" s="23" t="s">
        <v>115</v>
      </c>
      <c r="AE50" s="23" t="s">
        <v>115</v>
      </c>
      <c r="AF50" s="23" t="s">
        <v>115</v>
      </c>
      <c r="AG50" s="23" t="s">
        <v>115</v>
      </c>
      <c r="AH50" s="23" t="s">
        <v>115</v>
      </c>
      <c r="AI50" s="23" t="s">
        <v>115</v>
      </c>
      <c r="AJ50" s="23" t="s">
        <v>115</v>
      </c>
      <c r="AK50" s="23" t="s">
        <v>115</v>
      </c>
    </row>
    <row r="51" spans="1:37" ht="15" customHeight="1" x14ac:dyDescent="0.3">
      <c r="A51" s="27" t="s">
        <v>326</v>
      </c>
      <c r="B51" s="30" t="s">
        <v>113</v>
      </c>
      <c r="C51" s="2" t="s">
        <v>114</v>
      </c>
      <c r="D51" s="18" t="s">
        <v>115</v>
      </c>
      <c r="E51" s="27" t="s">
        <v>327</v>
      </c>
      <c r="F51" s="18" t="s">
        <v>202</v>
      </c>
      <c r="G51" s="18" t="s">
        <v>113</v>
      </c>
      <c r="H51" s="18" t="s">
        <v>115</v>
      </c>
      <c r="I51" s="18" t="s">
        <v>119</v>
      </c>
      <c r="J51" s="18" t="s">
        <v>115</v>
      </c>
      <c r="K51" s="18" t="s">
        <v>119</v>
      </c>
      <c r="L51" s="18" t="s">
        <v>115</v>
      </c>
      <c r="M51" s="18" t="s">
        <v>203</v>
      </c>
      <c r="N51" s="17" t="s">
        <v>149</v>
      </c>
      <c r="O51" s="18" t="s">
        <v>253</v>
      </c>
      <c r="P51" s="18" t="str">
        <f t="shared" ca="1" si="1"/>
        <v>277FEF0B-8447-ABE6-769C-D30EBC8BBA5B</v>
      </c>
      <c r="Q51" s="18" t="s">
        <v>115</v>
      </c>
      <c r="R51" s="18">
        <v>60</v>
      </c>
      <c r="S51" s="18" t="s">
        <v>203</v>
      </c>
      <c r="T51" s="18" t="s">
        <v>115</v>
      </c>
      <c r="U51" s="18" t="s">
        <v>115</v>
      </c>
      <c r="V51" s="18" t="s">
        <v>115</v>
      </c>
      <c r="W51" s="18" t="s">
        <v>115</v>
      </c>
      <c r="X51" s="18" t="s">
        <v>115</v>
      </c>
      <c r="Y51" s="18" t="s">
        <v>115</v>
      </c>
      <c r="Z51" s="18" t="s">
        <v>115</v>
      </c>
      <c r="AA51" s="18" t="s">
        <v>115</v>
      </c>
      <c r="AB51" s="23" t="s">
        <v>115</v>
      </c>
      <c r="AC51" s="23" t="s">
        <v>115</v>
      </c>
      <c r="AD51" s="23" t="s">
        <v>115</v>
      </c>
      <c r="AE51" s="23" t="s">
        <v>115</v>
      </c>
      <c r="AF51" s="23" t="s">
        <v>115</v>
      </c>
      <c r="AG51" s="23" t="s">
        <v>115</v>
      </c>
      <c r="AH51" s="23" t="s">
        <v>115</v>
      </c>
      <c r="AI51" s="23" t="s">
        <v>115</v>
      </c>
      <c r="AJ51" s="23" t="s">
        <v>115</v>
      </c>
      <c r="AK51" s="23" t="s">
        <v>115</v>
      </c>
    </row>
    <row r="52" spans="1:37" ht="15" customHeight="1" x14ac:dyDescent="0.3">
      <c r="A52" s="32" t="s">
        <v>328</v>
      </c>
      <c r="B52" s="30" t="s">
        <v>113</v>
      </c>
      <c r="C52" s="2" t="s">
        <v>114</v>
      </c>
      <c r="D52" s="18" t="s">
        <v>115</v>
      </c>
      <c r="E52" s="32" t="s">
        <v>329</v>
      </c>
      <c r="F52" s="18" t="s">
        <v>202</v>
      </c>
      <c r="G52" s="18" t="s">
        <v>113</v>
      </c>
      <c r="H52" s="18" t="s">
        <v>115</v>
      </c>
      <c r="I52" s="18" t="s">
        <v>119</v>
      </c>
      <c r="J52" s="18" t="s">
        <v>115</v>
      </c>
      <c r="K52" s="18" t="s">
        <v>119</v>
      </c>
      <c r="L52" s="18" t="s">
        <v>115</v>
      </c>
      <c r="M52" s="18" t="s">
        <v>203</v>
      </c>
      <c r="N52" s="17" t="s">
        <v>149</v>
      </c>
      <c r="O52" s="18" t="s">
        <v>253</v>
      </c>
      <c r="P52" s="18" t="str">
        <f t="shared" ca="1" si="1"/>
        <v>5500344A-1C6F-F966-CC21-4A9608C94A91</v>
      </c>
      <c r="Q52" s="18" t="s">
        <v>115</v>
      </c>
      <c r="R52" s="23">
        <v>60</v>
      </c>
      <c r="S52" s="18" t="s">
        <v>203</v>
      </c>
      <c r="T52" s="18" t="s">
        <v>115</v>
      </c>
      <c r="U52" s="18" t="s">
        <v>115</v>
      </c>
      <c r="V52" s="18" t="s">
        <v>115</v>
      </c>
      <c r="W52" s="18" t="s">
        <v>115</v>
      </c>
      <c r="X52" s="18" t="s">
        <v>115</v>
      </c>
      <c r="Y52" s="18" t="s">
        <v>115</v>
      </c>
      <c r="Z52" s="18" t="s">
        <v>115</v>
      </c>
      <c r="AA52" s="18" t="s">
        <v>115</v>
      </c>
      <c r="AB52" s="23" t="s">
        <v>115</v>
      </c>
      <c r="AC52" s="23" t="s">
        <v>115</v>
      </c>
      <c r="AD52" s="23" t="s">
        <v>115</v>
      </c>
      <c r="AE52" s="23" t="s">
        <v>115</v>
      </c>
      <c r="AF52" s="23" t="s">
        <v>115</v>
      </c>
      <c r="AG52" s="23" t="s">
        <v>115</v>
      </c>
      <c r="AH52" s="23" t="s">
        <v>115</v>
      </c>
      <c r="AI52" s="23" t="s">
        <v>115</v>
      </c>
      <c r="AJ52" s="23" t="s">
        <v>115</v>
      </c>
      <c r="AK52" s="23" t="s">
        <v>115</v>
      </c>
    </row>
    <row r="53" spans="1:37" ht="15" customHeight="1" x14ac:dyDescent="0.3">
      <c r="A53" s="27" t="s">
        <v>330</v>
      </c>
      <c r="B53" s="30" t="s">
        <v>113</v>
      </c>
      <c r="C53" s="2" t="s">
        <v>114</v>
      </c>
      <c r="D53" s="18" t="s">
        <v>115</v>
      </c>
      <c r="E53" s="27" t="s">
        <v>331</v>
      </c>
      <c r="F53" s="18" t="s">
        <v>202</v>
      </c>
      <c r="G53" s="18" t="s">
        <v>113</v>
      </c>
      <c r="H53" s="18" t="s">
        <v>115</v>
      </c>
      <c r="I53" s="18" t="s">
        <v>119</v>
      </c>
      <c r="J53" s="18" t="s">
        <v>115</v>
      </c>
      <c r="K53" s="18" t="s">
        <v>119</v>
      </c>
      <c r="L53" s="18" t="s">
        <v>115</v>
      </c>
      <c r="M53" s="18" t="s">
        <v>203</v>
      </c>
      <c r="N53" s="17" t="s">
        <v>149</v>
      </c>
      <c r="O53" s="18" t="s">
        <v>253</v>
      </c>
      <c r="P53" s="18" t="str">
        <f t="shared" ca="1" si="1"/>
        <v>23240C11-2FF8-2A7A-3825-8DA52833690B</v>
      </c>
      <c r="Q53" s="18" t="s">
        <v>115</v>
      </c>
      <c r="R53" s="18">
        <v>60</v>
      </c>
      <c r="S53" s="18" t="s">
        <v>203</v>
      </c>
      <c r="T53" s="18" t="s">
        <v>115</v>
      </c>
      <c r="U53" s="18" t="s">
        <v>115</v>
      </c>
      <c r="V53" s="18" t="s">
        <v>115</v>
      </c>
      <c r="W53" s="18" t="s">
        <v>115</v>
      </c>
      <c r="X53" s="18" t="s">
        <v>115</v>
      </c>
      <c r="Y53" s="18" t="s">
        <v>115</v>
      </c>
      <c r="Z53" s="18" t="s">
        <v>115</v>
      </c>
      <c r="AA53" s="18" t="s">
        <v>115</v>
      </c>
      <c r="AB53" s="23" t="s">
        <v>115</v>
      </c>
      <c r="AC53" s="23" t="s">
        <v>115</v>
      </c>
      <c r="AD53" s="23" t="s">
        <v>115</v>
      </c>
      <c r="AE53" s="23" t="s">
        <v>115</v>
      </c>
      <c r="AF53" s="23" t="s">
        <v>115</v>
      </c>
      <c r="AG53" s="23" t="s">
        <v>115</v>
      </c>
      <c r="AH53" s="23" t="s">
        <v>115</v>
      </c>
      <c r="AI53" s="23" t="s">
        <v>115</v>
      </c>
      <c r="AJ53" s="23" t="s">
        <v>115</v>
      </c>
      <c r="AK53" s="23" t="s">
        <v>115</v>
      </c>
    </row>
    <row r="54" spans="1:37" ht="15" customHeight="1" x14ac:dyDescent="0.3">
      <c r="A54" s="27" t="s">
        <v>332</v>
      </c>
      <c r="B54" s="30" t="s">
        <v>113</v>
      </c>
      <c r="C54" s="2" t="s">
        <v>114</v>
      </c>
      <c r="D54" s="18" t="s">
        <v>115</v>
      </c>
      <c r="E54" s="27" t="s">
        <v>333</v>
      </c>
      <c r="F54" s="18" t="s">
        <v>202</v>
      </c>
      <c r="G54" s="18" t="s">
        <v>113</v>
      </c>
      <c r="H54" s="18" t="s">
        <v>115</v>
      </c>
      <c r="I54" s="18" t="s">
        <v>119</v>
      </c>
      <c r="J54" s="18" t="s">
        <v>115</v>
      </c>
      <c r="K54" s="18" t="s">
        <v>119</v>
      </c>
      <c r="L54" s="18" t="s">
        <v>115</v>
      </c>
      <c r="M54" s="18" t="s">
        <v>203</v>
      </c>
      <c r="N54" s="17" t="s">
        <v>149</v>
      </c>
      <c r="O54" s="18" t="s">
        <v>253</v>
      </c>
      <c r="P54" s="18" t="str">
        <f t="shared" ca="1" si="1"/>
        <v>C050A799-3DFC-98D9-5FF8-109630F9DF0A</v>
      </c>
      <c r="Q54" s="18" t="s">
        <v>115</v>
      </c>
      <c r="R54" s="18">
        <v>60</v>
      </c>
      <c r="S54" s="18" t="s">
        <v>203</v>
      </c>
      <c r="T54" s="18" t="s">
        <v>115</v>
      </c>
      <c r="U54" s="18" t="s">
        <v>115</v>
      </c>
      <c r="V54" s="18" t="s">
        <v>115</v>
      </c>
      <c r="W54" s="18" t="s">
        <v>115</v>
      </c>
      <c r="X54" s="18" t="s">
        <v>115</v>
      </c>
      <c r="Y54" s="18" t="s">
        <v>115</v>
      </c>
      <c r="Z54" s="18" t="s">
        <v>115</v>
      </c>
      <c r="AA54" s="18" t="s">
        <v>115</v>
      </c>
      <c r="AB54" s="23" t="s">
        <v>115</v>
      </c>
      <c r="AC54" s="23" t="s">
        <v>115</v>
      </c>
      <c r="AD54" s="23" t="s">
        <v>115</v>
      </c>
      <c r="AE54" s="23" t="s">
        <v>115</v>
      </c>
      <c r="AF54" s="23" t="s">
        <v>115</v>
      </c>
      <c r="AG54" s="23" t="s">
        <v>115</v>
      </c>
      <c r="AH54" s="23" t="s">
        <v>115</v>
      </c>
      <c r="AI54" s="23" t="s">
        <v>115</v>
      </c>
      <c r="AJ54" s="23" t="s">
        <v>115</v>
      </c>
      <c r="AK54" s="23" t="s">
        <v>115</v>
      </c>
    </row>
    <row r="55" spans="1:37" ht="15" customHeight="1" x14ac:dyDescent="0.3">
      <c r="A55" s="27" t="s">
        <v>334</v>
      </c>
      <c r="B55" s="30" t="s">
        <v>113</v>
      </c>
      <c r="C55" s="2" t="s">
        <v>114</v>
      </c>
      <c r="D55" s="18" t="s">
        <v>115</v>
      </c>
      <c r="E55" s="27" t="s">
        <v>335</v>
      </c>
      <c r="F55" s="18" t="s">
        <v>202</v>
      </c>
      <c r="G55" s="18" t="s">
        <v>113</v>
      </c>
      <c r="H55" s="18" t="s">
        <v>115</v>
      </c>
      <c r="I55" s="18" t="s">
        <v>119</v>
      </c>
      <c r="J55" s="18" t="s">
        <v>115</v>
      </c>
      <c r="K55" s="18" t="s">
        <v>119</v>
      </c>
      <c r="L55" s="18" t="s">
        <v>115</v>
      </c>
      <c r="M55" s="18" t="s">
        <v>203</v>
      </c>
      <c r="N55" s="17" t="s">
        <v>149</v>
      </c>
      <c r="O55" s="18" t="s">
        <v>253</v>
      </c>
      <c r="P55" s="18" t="str">
        <f t="shared" ca="1" si="1"/>
        <v>20FBB686-FF8D-E020-F659-79EF1737D110</v>
      </c>
      <c r="Q55" s="18" t="s">
        <v>115</v>
      </c>
      <c r="R55" s="18">
        <v>30</v>
      </c>
      <c r="S55" s="18" t="s">
        <v>203</v>
      </c>
      <c r="T55" s="18" t="s">
        <v>115</v>
      </c>
      <c r="U55" s="18" t="s">
        <v>115</v>
      </c>
      <c r="V55" s="18" t="s">
        <v>115</v>
      </c>
      <c r="W55" s="18" t="s">
        <v>115</v>
      </c>
      <c r="X55" s="18" t="s">
        <v>115</v>
      </c>
      <c r="Y55" s="18" t="s">
        <v>115</v>
      </c>
      <c r="Z55" s="18" t="s">
        <v>115</v>
      </c>
      <c r="AA55" s="18" t="s">
        <v>115</v>
      </c>
      <c r="AB55" s="23" t="s">
        <v>115</v>
      </c>
      <c r="AC55" s="23" t="s">
        <v>115</v>
      </c>
      <c r="AD55" s="23" t="s">
        <v>115</v>
      </c>
      <c r="AE55" s="23" t="s">
        <v>115</v>
      </c>
      <c r="AF55" s="23" t="s">
        <v>115</v>
      </c>
      <c r="AG55" s="23" t="s">
        <v>115</v>
      </c>
      <c r="AH55" s="23" t="s">
        <v>115</v>
      </c>
      <c r="AI55" s="23" t="s">
        <v>115</v>
      </c>
      <c r="AJ55" s="23" t="s">
        <v>115</v>
      </c>
      <c r="AK55" s="23" t="s">
        <v>115</v>
      </c>
    </row>
    <row r="56" spans="1:37" ht="15" customHeight="1" x14ac:dyDescent="0.3">
      <c r="A56" s="27" t="s">
        <v>336</v>
      </c>
      <c r="B56" s="30" t="s">
        <v>113</v>
      </c>
      <c r="C56" s="2" t="s">
        <v>114</v>
      </c>
      <c r="D56" s="18" t="s">
        <v>115</v>
      </c>
      <c r="E56" s="27" t="s">
        <v>337</v>
      </c>
      <c r="F56" s="18" t="s">
        <v>202</v>
      </c>
      <c r="G56" s="18" t="s">
        <v>113</v>
      </c>
      <c r="H56" s="18" t="s">
        <v>115</v>
      </c>
      <c r="I56" s="18" t="s">
        <v>119</v>
      </c>
      <c r="J56" s="18" t="s">
        <v>115</v>
      </c>
      <c r="K56" s="18" t="s">
        <v>119</v>
      </c>
      <c r="L56" s="18" t="s">
        <v>115</v>
      </c>
      <c r="M56" s="18" t="s">
        <v>203</v>
      </c>
      <c r="N56" s="17" t="s">
        <v>149</v>
      </c>
      <c r="O56" s="18" t="s">
        <v>253</v>
      </c>
      <c r="P56" s="18" t="str">
        <f t="shared" ca="1" si="1"/>
        <v>7D4FE139-FB45-20CD-3E66-6514DB47CF31</v>
      </c>
      <c r="Q56" s="18" t="s">
        <v>115</v>
      </c>
      <c r="R56" s="18">
        <v>60</v>
      </c>
      <c r="S56" s="18" t="s">
        <v>203</v>
      </c>
      <c r="T56" s="18" t="s">
        <v>115</v>
      </c>
      <c r="U56" s="18" t="s">
        <v>115</v>
      </c>
      <c r="V56" s="18" t="s">
        <v>115</v>
      </c>
      <c r="W56" s="18" t="s">
        <v>115</v>
      </c>
      <c r="X56" s="18" t="s">
        <v>115</v>
      </c>
      <c r="Y56" s="18" t="s">
        <v>115</v>
      </c>
      <c r="Z56" s="18" t="s">
        <v>115</v>
      </c>
      <c r="AA56" s="18" t="s">
        <v>115</v>
      </c>
      <c r="AB56" s="23" t="s">
        <v>115</v>
      </c>
      <c r="AC56" s="23" t="s">
        <v>115</v>
      </c>
      <c r="AD56" s="23" t="s">
        <v>115</v>
      </c>
      <c r="AE56" s="23" t="s">
        <v>115</v>
      </c>
      <c r="AF56" s="23" t="s">
        <v>115</v>
      </c>
      <c r="AG56" s="23" t="s">
        <v>115</v>
      </c>
      <c r="AH56" s="23" t="s">
        <v>115</v>
      </c>
      <c r="AI56" s="23" t="s">
        <v>115</v>
      </c>
      <c r="AJ56" s="23" t="s">
        <v>115</v>
      </c>
      <c r="AK56" s="23" t="s">
        <v>115</v>
      </c>
    </row>
    <row r="57" spans="1:37" ht="15" customHeight="1" x14ac:dyDescent="0.3">
      <c r="A57" s="27" t="s">
        <v>338</v>
      </c>
      <c r="B57" s="30" t="s">
        <v>113</v>
      </c>
      <c r="C57" s="2" t="s">
        <v>114</v>
      </c>
      <c r="D57" s="18" t="s">
        <v>115</v>
      </c>
      <c r="E57" s="27" t="s">
        <v>339</v>
      </c>
      <c r="F57" s="18" t="s">
        <v>202</v>
      </c>
      <c r="G57" s="18" t="s">
        <v>113</v>
      </c>
      <c r="H57" s="18" t="s">
        <v>115</v>
      </c>
      <c r="I57" s="18" t="s">
        <v>119</v>
      </c>
      <c r="J57" s="18" t="s">
        <v>115</v>
      </c>
      <c r="K57" s="18" t="s">
        <v>119</v>
      </c>
      <c r="L57" s="18" t="s">
        <v>115</v>
      </c>
      <c r="M57" s="18" t="s">
        <v>203</v>
      </c>
      <c r="N57" s="17" t="s">
        <v>149</v>
      </c>
      <c r="O57" s="18" t="s">
        <v>253</v>
      </c>
      <c r="P57" s="18" t="str">
        <f t="shared" ca="1" si="1"/>
        <v>1B8BD17F-B7FF-678F-27B6-9C0A983E514E</v>
      </c>
      <c r="Q57" s="18" t="s">
        <v>115</v>
      </c>
      <c r="R57" s="18">
        <v>60</v>
      </c>
      <c r="S57" s="18" t="s">
        <v>203</v>
      </c>
      <c r="T57" s="18" t="s">
        <v>115</v>
      </c>
      <c r="U57" s="18" t="s">
        <v>115</v>
      </c>
      <c r="V57" s="18" t="s">
        <v>115</v>
      </c>
      <c r="W57" s="18" t="s">
        <v>115</v>
      </c>
      <c r="X57" s="18" t="s">
        <v>115</v>
      </c>
      <c r="Y57" s="18" t="s">
        <v>115</v>
      </c>
      <c r="Z57" s="18" t="s">
        <v>115</v>
      </c>
      <c r="AA57" s="18" t="s">
        <v>115</v>
      </c>
      <c r="AB57" s="23" t="s">
        <v>115</v>
      </c>
      <c r="AC57" s="23" t="s">
        <v>115</v>
      </c>
      <c r="AD57" s="23" t="s">
        <v>115</v>
      </c>
      <c r="AE57" s="23" t="s">
        <v>115</v>
      </c>
      <c r="AF57" s="23" t="s">
        <v>115</v>
      </c>
      <c r="AG57" s="23" t="s">
        <v>115</v>
      </c>
      <c r="AH57" s="23" t="s">
        <v>115</v>
      </c>
      <c r="AI57" s="23" t="s">
        <v>115</v>
      </c>
      <c r="AJ57" s="23" t="s">
        <v>115</v>
      </c>
      <c r="AK57" s="23" t="s">
        <v>115</v>
      </c>
    </row>
    <row r="58" spans="1:37" ht="15" customHeight="1" x14ac:dyDescent="0.3">
      <c r="A58" s="27" t="s">
        <v>340</v>
      </c>
      <c r="B58" s="30" t="s">
        <v>113</v>
      </c>
      <c r="C58" s="2" t="s">
        <v>114</v>
      </c>
      <c r="D58" s="18" t="s">
        <v>115</v>
      </c>
      <c r="E58" s="27" t="s">
        <v>341</v>
      </c>
      <c r="F58" s="18" t="s">
        <v>202</v>
      </c>
      <c r="G58" s="18" t="s">
        <v>113</v>
      </c>
      <c r="H58" s="18" t="s">
        <v>115</v>
      </c>
      <c r="I58" s="18" t="s">
        <v>119</v>
      </c>
      <c r="J58" s="18" t="s">
        <v>115</v>
      </c>
      <c r="K58" s="18" t="s">
        <v>119</v>
      </c>
      <c r="L58" s="18" t="s">
        <v>115</v>
      </c>
      <c r="M58" s="18" t="s">
        <v>203</v>
      </c>
      <c r="N58" s="17" t="s">
        <v>149</v>
      </c>
      <c r="O58" s="18" t="s">
        <v>253</v>
      </c>
      <c r="P58" s="18" t="str">
        <f t="shared" ca="1" si="1"/>
        <v>EE7DD895-5FF4-A4EF-3CDD-776E7167341E</v>
      </c>
      <c r="Q58" s="18" t="s">
        <v>115</v>
      </c>
      <c r="R58" s="18">
        <v>60</v>
      </c>
      <c r="S58" s="18" t="s">
        <v>203</v>
      </c>
      <c r="T58" s="18" t="s">
        <v>115</v>
      </c>
      <c r="U58" s="18" t="s">
        <v>115</v>
      </c>
      <c r="V58" s="18" t="s">
        <v>115</v>
      </c>
      <c r="W58" s="18" t="s">
        <v>115</v>
      </c>
      <c r="X58" s="18" t="s">
        <v>115</v>
      </c>
      <c r="Y58" s="18" t="s">
        <v>115</v>
      </c>
      <c r="Z58" s="18" t="s">
        <v>115</v>
      </c>
      <c r="AA58" s="18" t="s">
        <v>115</v>
      </c>
      <c r="AB58" s="23" t="s">
        <v>115</v>
      </c>
      <c r="AC58" s="23" t="s">
        <v>115</v>
      </c>
      <c r="AD58" s="23" t="s">
        <v>115</v>
      </c>
      <c r="AE58" s="23" t="s">
        <v>115</v>
      </c>
      <c r="AF58" s="23" t="s">
        <v>115</v>
      </c>
      <c r="AG58" s="23" t="s">
        <v>115</v>
      </c>
      <c r="AH58" s="23" t="s">
        <v>115</v>
      </c>
      <c r="AI58" s="23" t="s">
        <v>115</v>
      </c>
      <c r="AJ58" s="23" t="s">
        <v>115</v>
      </c>
      <c r="AK58" s="23" t="s">
        <v>115</v>
      </c>
    </row>
    <row r="59" spans="1:37" ht="15" customHeight="1" x14ac:dyDescent="0.3">
      <c r="A59" s="27" t="s">
        <v>342</v>
      </c>
      <c r="B59" s="30" t="s">
        <v>113</v>
      </c>
      <c r="C59" s="2" t="s">
        <v>114</v>
      </c>
      <c r="D59" s="18" t="s">
        <v>115</v>
      </c>
      <c r="E59" s="27" t="s">
        <v>343</v>
      </c>
      <c r="F59" s="18" t="s">
        <v>202</v>
      </c>
      <c r="G59" s="18" t="s">
        <v>113</v>
      </c>
      <c r="H59" s="18" t="s">
        <v>115</v>
      </c>
      <c r="I59" s="18" t="s">
        <v>119</v>
      </c>
      <c r="J59" s="18" t="s">
        <v>115</v>
      </c>
      <c r="K59" s="18" t="s">
        <v>119</v>
      </c>
      <c r="L59" s="18" t="s">
        <v>115</v>
      </c>
      <c r="M59" s="18" t="s">
        <v>203</v>
      </c>
      <c r="N59" s="17" t="s">
        <v>149</v>
      </c>
      <c r="O59" s="18" t="s">
        <v>253</v>
      </c>
      <c r="P59" s="18" t="str">
        <f t="shared" ca="1" si="1"/>
        <v>41180226-66FC-5EAF-1ADE-7080582616C9</v>
      </c>
      <c r="Q59" s="18" t="s">
        <v>115</v>
      </c>
      <c r="R59" s="18">
        <v>50</v>
      </c>
      <c r="S59" s="18" t="s">
        <v>203</v>
      </c>
      <c r="T59" s="18" t="s">
        <v>115</v>
      </c>
      <c r="U59" s="18" t="s">
        <v>115</v>
      </c>
      <c r="V59" s="18" t="s">
        <v>115</v>
      </c>
      <c r="W59" s="18" t="s">
        <v>115</v>
      </c>
      <c r="X59" s="18" t="s">
        <v>115</v>
      </c>
      <c r="Y59" s="18" t="s">
        <v>115</v>
      </c>
      <c r="Z59" s="18" t="s">
        <v>115</v>
      </c>
      <c r="AA59" s="18" t="s">
        <v>115</v>
      </c>
      <c r="AB59" s="23" t="s">
        <v>115</v>
      </c>
      <c r="AC59" s="23" t="s">
        <v>115</v>
      </c>
      <c r="AD59" s="23" t="s">
        <v>115</v>
      </c>
      <c r="AE59" s="23" t="s">
        <v>115</v>
      </c>
      <c r="AF59" s="23" t="s">
        <v>115</v>
      </c>
      <c r="AG59" s="23" t="s">
        <v>115</v>
      </c>
      <c r="AH59" s="23" t="s">
        <v>115</v>
      </c>
      <c r="AI59" s="23" t="s">
        <v>115</v>
      </c>
      <c r="AJ59" s="23" t="s">
        <v>115</v>
      </c>
      <c r="AK59" s="23" t="s">
        <v>115</v>
      </c>
    </row>
    <row r="60" spans="1:37" ht="15" customHeight="1" x14ac:dyDescent="0.3">
      <c r="A60" s="27" t="s">
        <v>344</v>
      </c>
      <c r="B60" s="30" t="s">
        <v>113</v>
      </c>
      <c r="C60" s="2" t="s">
        <v>114</v>
      </c>
      <c r="D60" s="18" t="s">
        <v>115</v>
      </c>
      <c r="E60" s="27" t="s">
        <v>345</v>
      </c>
      <c r="F60" s="18" t="s">
        <v>202</v>
      </c>
      <c r="G60" s="18" t="s">
        <v>113</v>
      </c>
      <c r="H60" s="18" t="s">
        <v>115</v>
      </c>
      <c r="I60" s="18" t="s">
        <v>119</v>
      </c>
      <c r="J60" s="18" t="s">
        <v>115</v>
      </c>
      <c r="K60" s="18" t="s">
        <v>119</v>
      </c>
      <c r="L60" s="18" t="s">
        <v>115</v>
      </c>
      <c r="M60" s="18" t="s">
        <v>203</v>
      </c>
      <c r="N60" s="17" t="s">
        <v>149</v>
      </c>
      <c r="O60" s="18" t="s">
        <v>253</v>
      </c>
      <c r="P60" s="18" t="str">
        <f t="shared" ca="1" si="1"/>
        <v>DF3E653F-ECBC-1EC4-4A6D-27A9BFD6AE24</v>
      </c>
      <c r="Q60" s="18" t="s">
        <v>115</v>
      </c>
      <c r="R60" s="18">
        <v>60</v>
      </c>
      <c r="S60" s="18" t="s">
        <v>203</v>
      </c>
      <c r="T60" s="18" t="s">
        <v>115</v>
      </c>
      <c r="U60" s="18" t="s">
        <v>115</v>
      </c>
      <c r="V60" s="18" t="s">
        <v>115</v>
      </c>
      <c r="W60" s="18" t="s">
        <v>115</v>
      </c>
      <c r="X60" s="18" t="s">
        <v>115</v>
      </c>
      <c r="Y60" s="18" t="s">
        <v>115</v>
      </c>
      <c r="Z60" s="18" t="s">
        <v>115</v>
      </c>
      <c r="AA60" s="18" t="s">
        <v>115</v>
      </c>
      <c r="AB60" s="23" t="s">
        <v>115</v>
      </c>
      <c r="AC60" s="23" t="s">
        <v>115</v>
      </c>
      <c r="AD60" s="23" t="s">
        <v>115</v>
      </c>
      <c r="AE60" s="23" t="s">
        <v>115</v>
      </c>
      <c r="AF60" s="23" t="s">
        <v>115</v>
      </c>
      <c r="AG60" s="23" t="s">
        <v>115</v>
      </c>
      <c r="AH60" s="23" t="s">
        <v>115</v>
      </c>
      <c r="AI60" s="23" t="s">
        <v>115</v>
      </c>
      <c r="AJ60" s="23" t="s">
        <v>115</v>
      </c>
      <c r="AK60" s="23" t="s">
        <v>115</v>
      </c>
    </row>
    <row r="61" spans="1:37" ht="15" customHeight="1" x14ac:dyDescent="0.3">
      <c r="A61" s="32" t="s">
        <v>346</v>
      </c>
      <c r="B61" s="30" t="s">
        <v>113</v>
      </c>
      <c r="C61" s="2" t="s">
        <v>114</v>
      </c>
      <c r="D61" s="18" t="s">
        <v>115</v>
      </c>
      <c r="E61" s="32" t="s">
        <v>347</v>
      </c>
      <c r="F61" s="18" t="s">
        <v>202</v>
      </c>
      <c r="G61" s="18" t="s">
        <v>113</v>
      </c>
      <c r="H61" s="18" t="s">
        <v>115</v>
      </c>
      <c r="I61" s="18" t="s">
        <v>119</v>
      </c>
      <c r="J61" s="18" t="s">
        <v>115</v>
      </c>
      <c r="K61" s="18" t="s">
        <v>119</v>
      </c>
      <c r="L61" s="18" t="s">
        <v>115</v>
      </c>
      <c r="M61" s="18" t="s">
        <v>203</v>
      </c>
      <c r="N61" s="17" t="s">
        <v>149</v>
      </c>
      <c r="O61" s="18" t="s">
        <v>253</v>
      </c>
      <c r="P61" s="18" t="str">
        <f t="shared" ca="1" si="1"/>
        <v>134B5FEC-FEE2-D75F-78A0-14E6B599A9A0</v>
      </c>
      <c r="Q61" s="18" t="s">
        <v>115</v>
      </c>
      <c r="R61" s="23">
        <v>60</v>
      </c>
      <c r="S61" s="18" t="s">
        <v>203</v>
      </c>
      <c r="T61" s="18" t="s">
        <v>115</v>
      </c>
      <c r="U61" s="18" t="s">
        <v>115</v>
      </c>
      <c r="V61" s="18" t="s">
        <v>115</v>
      </c>
      <c r="W61" s="18" t="s">
        <v>115</v>
      </c>
      <c r="X61" s="18" t="s">
        <v>115</v>
      </c>
      <c r="Y61" s="18" t="s">
        <v>115</v>
      </c>
      <c r="Z61" s="18" t="s">
        <v>115</v>
      </c>
      <c r="AA61" s="18" t="s">
        <v>115</v>
      </c>
      <c r="AB61" s="23" t="s">
        <v>115</v>
      </c>
      <c r="AC61" s="23" t="s">
        <v>115</v>
      </c>
      <c r="AD61" s="23" t="s">
        <v>115</v>
      </c>
      <c r="AE61" s="23" t="s">
        <v>115</v>
      </c>
      <c r="AF61" s="23" t="s">
        <v>115</v>
      </c>
      <c r="AG61" s="23" t="s">
        <v>115</v>
      </c>
      <c r="AH61" s="23" t="s">
        <v>115</v>
      </c>
      <c r="AI61" s="23" t="s">
        <v>115</v>
      </c>
      <c r="AJ61" s="23" t="s">
        <v>115</v>
      </c>
      <c r="AK61" s="23" t="s">
        <v>115</v>
      </c>
    </row>
    <row r="62" spans="1:37" ht="15" customHeight="1" x14ac:dyDescent="0.3">
      <c r="A62" s="32" t="s">
        <v>348</v>
      </c>
      <c r="B62" s="30" t="s">
        <v>113</v>
      </c>
      <c r="C62" s="2" t="s">
        <v>114</v>
      </c>
      <c r="D62" s="18" t="s">
        <v>115</v>
      </c>
      <c r="E62" s="32" t="s">
        <v>349</v>
      </c>
      <c r="F62" s="18" t="s">
        <v>202</v>
      </c>
      <c r="G62" s="18" t="s">
        <v>113</v>
      </c>
      <c r="H62" s="18" t="s">
        <v>115</v>
      </c>
      <c r="I62" s="18" t="s">
        <v>119</v>
      </c>
      <c r="J62" s="18" t="s">
        <v>115</v>
      </c>
      <c r="K62" s="18" t="s">
        <v>119</v>
      </c>
      <c r="L62" s="18" t="s">
        <v>115</v>
      </c>
      <c r="M62" s="18" t="s">
        <v>203</v>
      </c>
      <c r="N62" s="17" t="s">
        <v>149</v>
      </c>
      <c r="O62" s="18" t="s">
        <v>253</v>
      </c>
      <c r="P62" s="18" t="str">
        <f t="shared" ca="1" si="1"/>
        <v>D7BFB1E5-CB4A-123E-823C-5605CC8D61A7</v>
      </c>
      <c r="Q62" s="18" t="s">
        <v>115</v>
      </c>
      <c r="R62" s="23">
        <v>30</v>
      </c>
      <c r="S62" s="18" t="s">
        <v>203</v>
      </c>
      <c r="T62" s="18" t="s">
        <v>115</v>
      </c>
      <c r="U62" s="18" t="s">
        <v>115</v>
      </c>
      <c r="V62" s="18" t="s">
        <v>115</v>
      </c>
      <c r="W62" s="18" t="s">
        <v>115</v>
      </c>
      <c r="X62" s="18" t="s">
        <v>115</v>
      </c>
      <c r="Y62" s="18" t="s">
        <v>115</v>
      </c>
      <c r="Z62" s="18" t="s">
        <v>115</v>
      </c>
      <c r="AA62" s="18" t="s">
        <v>115</v>
      </c>
      <c r="AB62" s="23" t="s">
        <v>115</v>
      </c>
      <c r="AC62" s="23" t="s">
        <v>115</v>
      </c>
      <c r="AD62" s="23" t="s">
        <v>115</v>
      </c>
      <c r="AE62" s="23" t="s">
        <v>115</v>
      </c>
      <c r="AF62" s="23" t="s">
        <v>115</v>
      </c>
      <c r="AG62" s="23" t="s">
        <v>115</v>
      </c>
      <c r="AH62" s="23" t="s">
        <v>115</v>
      </c>
      <c r="AI62" s="23" t="s">
        <v>115</v>
      </c>
      <c r="AJ62" s="23" t="s">
        <v>115</v>
      </c>
      <c r="AK62" s="23" t="s">
        <v>115</v>
      </c>
    </row>
    <row r="63" spans="1:37" ht="15" customHeight="1" x14ac:dyDescent="0.3">
      <c r="A63" s="27" t="s">
        <v>350</v>
      </c>
      <c r="B63" s="30" t="s">
        <v>113</v>
      </c>
      <c r="C63" s="2" t="s">
        <v>114</v>
      </c>
      <c r="D63" s="18" t="s">
        <v>115</v>
      </c>
      <c r="E63" s="27" t="s">
        <v>351</v>
      </c>
      <c r="F63" s="18" t="s">
        <v>202</v>
      </c>
      <c r="G63" s="18" t="s">
        <v>113</v>
      </c>
      <c r="H63" s="18" t="s">
        <v>115</v>
      </c>
      <c r="I63" s="18" t="s">
        <v>119</v>
      </c>
      <c r="J63" s="18" t="s">
        <v>115</v>
      </c>
      <c r="K63" s="18" t="s">
        <v>119</v>
      </c>
      <c r="L63" s="18" t="s">
        <v>115</v>
      </c>
      <c r="M63" s="18" t="s">
        <v>203</v>
      </c>
      <c r="N63" s="17" t="s">
        <v>149</v>
      </c>
      <c r="O63" s="18" t="s">
        <v>253</v>
      </c>
      <c r="P63" s="18" t="str">
        <f t="shared" ca="1" si="1"/>
        <v>7FCCD0B6-D215-D063-6773-9CE1F5ABC14D</v>
      </c>
      <c r="Q63" s="18" t="s">
        <v>115</v>
      </c>
      <c r="R63" s="18">
        <v>60</v>
      </c>
      <c r="S63" s="18" t="s">
        <v>203</v>
      </c>
      <c r="T63" s="18" t="s">
        <v>115</v>
      </c>
      <c r="U63" s="18" t="s">
        <v>115</v>
      </c>
      <c r="V63" s="18" t="s">
        <v>115</v>
      </c>
      <c r="W63" s="18" t="s">
        <v>115</v>
      </c>
      <c r="X63" s="18" t="s">
        <v>115</v>
      </c>
      <c r="Y63" s="18" t="s">
        <v>115</v>
      </c>
      <c r="Z63" s="18" t="s">
        <v>115</v>
      </c>
      <c r="AA63" s="18" t="s">
        <v>115</v>
      </c>
      <c r="AB63" s="23" t="s">
        <v>115</v>
      </c>
      <c r="AC63" s="23" t="s">
        <v>115</v>
      </c>
      <c r="AD63" s="23" t="s">
        <v>115</v>
      </c>
      <c r="AE63" s="23" t="s">
        <v>115</v>
      </c>
      <c r="AF63" s="23" t="s">
        <v>115</v>
      </c>
      <c r="AG63" s="23" t="s">
        <v>115</v>
      </c>
      <c r="AH63" s="23" t="s">
        <v>115</v>
      </c>
      <c r="AI63" s="23" t="s">
        <v>115</v>
      </c>
      <c r="AJ63" s="23" t="s">
        <v>115</v>
      </c>
      <c r="AK63" s="23" t="s">
        <v>115</v>
      </c>
    </row>
    <row r="64" spans="1:37" ht="15" customHeight="1" x14ac:dyDescent="0.3">
      <c r="A64" s="27" t="s">
        <v>352</v>
      </c>
      <c r="B64" s="30" t="s">
        <v>113</v>
      </c>
      <c r="C64" s="2" t="s">
        <v>114</v>
      </c>
      <c r="D64" s="18" t="s">
        <v>115</v>
      </c>
      <c r="E64" s="27" t="s">
        <v>353</v>
      </c>
      <c r="F64" s="18" t="s">
        <v>202</v>
      </c>
      <c r="G64" s="18" t="s">
        <v>113</v>
      </c>
      <c r="H64" s="18" t="s">
        <v>115</v>
      </c>
      <c r="I64" s="18" t="s">
        <v>119</v>
      </c>
      <c r="J64" s="18" t="s">
        <v>115</v>
      </c>
      <c r="K64" s="18" t="s">
        <v>119</v>
      </c>
      <c r="L64" s="18" t="s">
        <v>115</v>
      </c>
      <c r="M64" s="18" t="s">
        <v>203</v>
      </c>
      <c r="N64" s="17" t="s">
        <v>149</v>
      </c>
      <c r="O64" s="18" t="s">
        <v>253</v>
      </c>
      <c r="P64" s="18" t="str">
        <f t="shared" ca="1" si="1"/>
        <v>A3A7423E-9725-27E4-94DD-E6DE1B30E05D</v>
      </c>
      <c r="Q64" s="18" t="s">
        <v>115</v>
      </c>
      <c r="R64" s="18">
        <v>60</v>
      </c>
      <c r="S64" s="18" t="s">
        <v>203</v>
      </c>
      <c r="T64" s="18" t="s">
        <v>115</v>
      </c>
      <c r="U64" s="18" t="s">
        <v>115</v>
      </c>
      <c r="V64" s="18" t="s">
        <v>115</v>
      </c>
      <c r="W64" s="18" t="s">
        <v>115</v>
      </c>
      <c r="X64" s="18" t="s">
        <v>115</v>
      </c>
      <c r="Y64" s="18" t="s">
        <v>115</v>
      </c>
      <c r="Z64" s="18" t="s">
        <v>115</v>
      </c>
      <c r="AA64" s="18" t="s">
        <v>115</v>
      </c>
      <c r="AB64" s="23" t="s">
        <v>115</v>
      </c>
      <c r="AC64" s="23" t="s">
        <v>115</v>
      </c>
      <c r="AD64" s="23" t="s">
        <v>115</v>
      </c>
      <c r="AE64" s="23" t="s">
        <v>115</v>
      </c>
      <c r="AF64" s="23" t="s">
        <v>115</v>
      </c>
      <c r="AG64" s="23" t="s">
        <v>115</v>
      </c>
      <c r="AH64" s="23" t="s">
        <v>115</v>
      </c>
      <c r="AI64" s="23" t="s">
        <v>115</v>
      </c>
      <c r="AJ64" s="23" t="s">
        <v>115</v>
      </c>
      <c r="AK64" s="23" t="s">
        <v>115</v>
      </c>
    </row>
    <row r="65" spans="1:37" ht="15" customHeight="1" x14ac:dyDescent="0.3">
      <c r="A65" s="27" t="s">
        <v>354</v>
      </c>
      <c r="B65" s="30" t="s">
        <v>113</v>
      </c>
      <c r="C65" s="2" t="s">
        <v>114</v>
      </c>
      <c r="D65" s="18" t="s">
        <v>115</v>
      </c>
      <c r="E65" s="27" t="s">
        <v>355</v>
      </c>
      <c r="F65" s="18" t="s">
        <v>202</v>
      </c>
      <c r="G65" s="18" t="s">
        <v>113</v>
      </c>
      <c r="H65" s="18" t="s">
        <v>115</v>
      </c>
      <c r="I65" s="18" t="s">
        <v>119</v>
      </c>
      <c r="J65" s="18" t="s">
        <v>115</v>
      </c>
      <c r="K65" s="18" t="s">
        <v>119</v>
      </c>
      <c r="L65" s="18" t="s">
        <v>115</v>
      </c>
      <c r="M65" s="18" t="s">
        <v>203</v>
      </c>
      <c r="N65" s="17" t="s">
        <v>149</v>
      </c>
      <c r="O65" s="18" t="s">
        <v>253</v>
      </c>
      <c r="P65" s="18" t="str">
        <f t="shared" ca="1" si="1"/>
        <v>25BFC74B-C3BE-8970-D5AC-91512382AB21</v>
      </c>
      <c r="Q65" s="18" t="s">
        <v>115</v>
      </c>
      <c r="R65" s="18">
        <v>30</v>
      </c>
      <c r="S65" s="18" t="s">
        <v>203</v>
      </c>
      <c r="T65" s="18" t="s">
        <v>115</v>
      </c>
      <c r="U65" s="18" t="s">
        <v>115</v>
      </c>
      <c r="V65" s="18" t="s">
        <v>115</v>
      </c>
      <c r="W65" s="18" t="s">
        <v>115</v>
      </c>
      <c r="X65" s="18" t="s">
        <v>115</v>
      </c>
      <c r="Y65" s="18" t="s">
        <v>115</v>
      </c>
      <c r="Z65" s="18" t="s">
        <v>115</v>
      </c>
      <c r="AA65" s="18" t="s">
        <v>115</v>
      </c>
      <c r="AB65" s="23" t="s">
        <v>115</v>
      </c>
      <c r="AC65" s="23" t="s">
        <v>115</v>
      </c>
      <c r="AD65" s="23" t="s">
        <v>115</v>
      </c>
      <c r="AE65" s="23" t="s">
        <v>115</v>
      </c>
      <c r="AF65" s="23" t="s">
        <v>115</v>
      </c>
      <c r="AG65" s="23" t="s">
        <v>115</v>
      </c>
      <c r="AH65" s="23" t="s">
        <v>115</v>
      </c>
      <c r="AI65" s="23" t="s">
        <v>115</v>
      </c>
      <c r="AJ65" s="23" t="s">
        <v>115</v>
      </c>
      <c r="AK65" s="23" t="s">
        <v>115</v>
      </c>
    </row>
    <row r="66" spans="1:37" ht="15" customHeight="1" x14ac:dyDescent="0.3">
      <c r="A66" s="27" t="s">
        <v>356</v>
      </c>
      <c r="B66" s="30" t="s">
        <v>113</v>
      </c>
      <c r="C66" s="2" t="s">
        <v>114</v>
      </c>
      <c r="D66" s="18" t="s">
        <v>115</v>
      </c>
      <c r="E66" s="27" t="s">
        <v>357</v>
      </c>
      <c r="F66" s="18" t="s">
        <v>202</v>
      </c>
      <c r="G66" s="18" t="s">
        <v>113</v>
      </c>
      <c r="H66" s="18" t="s">
        <v>115</v>
      </c>
      <c r="I66" s="18" t="s">
        <v>119</v>
      </c>
      <c r="J66" s="18" t="s">
        <v>115</v>
      </c>
      <c r="K66" s="18" t="s">
        <v>119</v>
      </c>
      <c r="L66" s="18" t="s">
        <v>115</v>
      </c>
      <c r="M66" s="18" t="s">
        <v>203</v>
      </c>
      <c r="N66" s="17" t="s">
        <v>149</v>
      </c>
      <c r="O66" s="18" t="s">
        <v>253</v>
      </c>
      <c r="P66" s="18" t="str">
        <f t="shared" ref="P66:P77" ca="1" si="2">_GuidQuasiHexGenerator</f>
        <v>04B5AD6C-DD13-2FF5-2A93-9700A5E1A141</v>
      </c>
      <c r="Q66" s="18" t="s">
        <v>115</v>
      </c>
      <c r="R66" s="18">
        <v>60</v>
      </c>
      <c r="S66" s="18" t="s">
        <v>203</v>
      </c>
      <c r="T66" s="18" t="s">
        <v>115</v>
      </c>
      <c r="U66" s="18" t="s">
        <v>115</v>
      </c>
      <c r="V66" s="18" t="s">
        <v>115</v>
      </c>
      <c r="W66" s="18" t="s">
        <v>115</v>
      </c>
      <c r="X66" s="18" t="s">
        <v>115</v>
      </c>
      <c r="Y66" s="18" t="s">
        <v>115</v>
      </c>
      <c r="Z66" s="18" t="s">
        <v>115</v>
      </c>
      <c r="AA66" s="18" t="s">
        <v>115</v>
      </c>
      <c r="AB66" s="23" t="s">
        <v>115</v>
      </c>
      <c r="AC66" s="23" t="s">
        <v>115</v>
      </c>
      <c r="AD66" s="23" t="s">
        <v>115</v>
      </c>
      <c r="AE66" s="23" t="s">
        <v>115</v>
      </c>
      <c r="AF66" s="23" t="s">
        <v>115</v>
      </c>
      <c r="AG66" s="23" t="s">
        <v>115</v>
      </c>
      <c r="AH66" s="23" t="s">
        <v>115</v>
      </c>
      <c r="AI66" s="23" t="s">
        <v>115</v>
      </c>
      <c r="AJ66" s="23" t="s">
        <v>115</v>
      </c>
      <c r="AK66" s="23" t="s">
        <v>115</v>
      </c>
    </row>
    <row r="67" spans="1:37" ht="15" customHeight="1" x14ac:dyDescent="0.3">
      <c r="A67" s="27" t="s">
        <v>358</v>
      </c>
      <c r="B67" s="30" t="s">
        <v>113</v>
      </c>
      <c r="C67" s="2" t="s">
        <v>114</v>
      </c>
      <c r="D67" s="18" t="s">
        <v>115</v>
      </c>
      <c r="E67" s="27" t="s">
        <v>359</v>
      </c>
      <c r="F67" s="18" t="s">
        <v>202</v>
      </c>
      <c r="G67" s="18" t="s">
        <v>113</v>
      </c>
      <c r="H67" s="18" t="s">
        <v>115</v>
      </c>
      <c r="I67" s="18" t="s">
        <v>119</v>
      </c>
      <c r="J67" s="18" t="s">
        <v>115</v>
      </c>
      <c r="K67" s="18" t="s">
        <v>119</v>
      </c>
      <c r="L67" s="18" t="s">
        <v>115</v>
      </c>
      <c r="M67" s="18" t="s">
        <v>203</v>
      </c>
      <c r="N67" s="17" t="s">
        <v>149</v>
      </c>
      <c r="O67" s="18" t="s">
        <v>253</v>
      </c>
      <c r="P67" s="18" t="str">
        <f t="shared" ca="1" si="2"/>
        <v>B5D47092-557E-4B38-BD6F-784DC3FDA86D</v>
      </c>
      <c r="Q67" s="18" t="s">
        <v>115</v>
      </c>
      <c r="R67" s="18">
        <v>60</v>
      </c>
      <c r="S67" s="18" t="s">
        <v>203</v>
      </c>
      <c r="T67" s="18" t="s">
        <v>115</v>
      </c>
      <c r="U67" s="18" t="s">
        <v>115</v>
      </c>
      <c r="V67" s="18" t="s">
        <v>115</v>
      </c>
      <c r="W67" s="18" t="s">
        <v>115</v>
      </c>
      <c r="X67" s="18" t="s">
        <v>115</v>
      </c>
      <c r="Y67" s="18" t="s">
        <v>115</v>
      </c>
      <c r="Z67" s="18" t="s">
        <v>115</v>
      </c>
      <c r="AA67" s="18" t="s">
        <v>115</v>
      </c>
      <c r="AB67" s="23" t="s">
        <v>115</v>
      </c>
      <c r="AC67" s="23" t="s">
        <v>115</v>
      </c>
      <c r="AD67" s="23" t="s">
        <v>115</v>
      </c>
      <c r="AE67" s="23" t="s">
        <v>115</v>
      </c>
      <c r="AF67" s="23" t="s">
        <v>115</v>
      </c>
      <c r="AG67" s="23" t="s">
        <v>115</v>
      </c>
      <c r="AH67" s="23" t="s">
        <v>115</v>
      </c>
      <c r="AI67" s="23" t="s">
        <v>115</v>
      </c>
      <c r="AJ67" s="23" t="s">
        <v>115</v>
      </c>
      <c r="AK67" s="23" t="s">
        <v>115</v>
      </c>
    </row>
    <row r="68" spans="1:37" ht="15" customHeight="1" x14ac:dyDescent="0.3">
      <c r="A68" s="27" t="s">
        <v>360</v>
      </c>
      <c r="B68" s="30" t="s">
        <v>113</v>
      </c>
      <c r="C68" s="2" t="s">
        <v>114</v>
      </c>
      <c r="D68" s="18" t="s">
        <v>115</v>
      </c>
      <c r="E68" s="27" t="s">
        <v>361</v>
      </c>
      <c r="F68" s="18" t="s">
        <v>202</v>
      </c>
      <c r="G68" s="18" t="s">
        <v>113</v>
      </c>
      <c r="H68" s="18" t="s">
        <v>115</v>
      </c>
      <c r="I68" s="18" t="s">
        <v>119</v>
      </c>
      <c r="J68" s="18" t="s">
        <v>115</v>
      </c>
      <c r="K68" s="18" t="s">
        <v>119</v>
      </c>
      <c r="L68" s="18" t="s">
        <v>115</v>
      </c>
      <c r="M68" s="18" t="s">
        <v>203</v>
      </c>
      <c r="N68" s="17" t="s">
        <v>149</v>
      </c>
      <c r="O68" s="18" t="s">
        <v>253</v>
      </c>
      <c r="P68" s="18" t="str">
        <f t="shared" ca="1" si="2"/>
        <v>AEEE72F2-59F3-BF71-BC6A-F636FDC52AD9</v>
      </c>
      <c r="Q68" s="18" t="s">
        <v>115</v>
      </c>
      <c r="R68" s="18">
        <v>60</v>
      </c>
      <c r="S68" s="18" t="s">
        <v>203</v>
      </c>
      <c r="T68" s="18" t="s">
        <v>115</v>
      </c>
      <c r="U68" s="18" t="s">
        <v>115</v>
      </c>
      <c r="V68" s="18" t="s">
        <v>115</v>
      </c>
      <c r="W68" s="18" t="s">
        <v>115</v>
      </c>
      <c r="X68" s="18" t="s">
        <v>115</v>
      </c>
      <c r="Y68" s="18" t="s">
        <v>115</v>
      </c>
      <c r="Z68" s="18" t="s">
        <v>115</v>
      </c>
      <c r="AA68" s="18" t="s">
        <v>115</v>
      </c>
      <c r="AB68" s="23" t="s">
        <v>115</v>
      </c>
      <c r="AC68" s="23" t="s">
        <v>115</v>
      </c>
      <c r="AD68" s="23" t="s">
        <v>115</v>
      </c>
      <c r="AE68" s="23" t="s">
        <v>115</v>
      </c>
      <c r="AF68" s="23" t="s">
        <v>115</v>
      </c>
      <c r="AG68" s="23" t="s">
        <v>115</v>
      </c>
      <c r="AH68" s="23" t="s">
        <v>115</v>
      </c>
      <c r="AI68" s="23" t="s">
        <v>115</v>
      </c>
      <c r="AJ68" s="23" t="s">
        <v>115</v>
      </c>
      <c r="AK68" s="23" t="s">
        <v>115</v>
      </c>
    </row>
    <row r="69" spans="1:37" ht="15" customHeight="1" x14ac:dyDescent="0.3">
      <c r="A69" s="27" t="s">
        <v>362</v>
      </c>
      <c r="B69" s="30" t="s">
        <v>113</v>
      </c>
      <c r="C69" s="2" t="s">
        <v>114</v>
      </c>
      <c r="D69" s="18" t="s">
        <v>115</v>
      </c>
      <c r="E69" s="27" t="s">
        <v>363</v>
      </c>
      <c r="F69" s="18" t="s">
        <v>202</v>
      </c>
      <c r="G69" s="18" t="s">
        <v>113</v>
      </c>
      <c r="H69" s="18" t="s">
        <v>115</v>
      </c>
      <c r="I69" s="18" t="s">
        <v>119</v>
      </c>
      <c r="J69" s="18" t="s">
        <v>115</v>
      </c>
      <c r="K69" s="18" t="s">
        <v>119</v>
      </c>
      <c r="L69" s="18" t="s">
        <v>115</v>
      </c>
      <c r="M69" s="18" t="s">
        <v>203</v>
      </c>
      <c r="N69" s="17" t="s">
        <v>149</v>
      </c>
      <c r="O69" s="18" t="s">
        <v>253</v>
      </c>
      <c r="P69" s="18" t="str">
        <f t="shared" ca="1" si="2"/>
        <v>E43DD148-EC9B-2F5B-0D3B-7044F7380E85</v>
      </c>
      <c r="Q69" s="18" t="s">
        <v>115</v>
      </c>
      <c r="R69" s="18">
        <v>50</v>
      </c>
      <c r="S69" s="18" t="s">
        <v>203</v>
      </c>
      <c r="T69" s="18" t="s">
        <v>115</v>
      </c>
      <c r="U69" s="18" t="s">
        <v>115</v>
      </c>
      <c r="V69" s="18" t="s">
        <v>115</v>
      </c>
      <c r="W69" s="18" t="s">
        <v>115</v>
      </c>
      <c r="X69" s="18" t="s">
        <v>115</v>
      </c>
      <c r="Y69" s="18" t="s">
        <v>115</v>
      </c>
      <c r="Z69" s="18" t="s">
        <v>115</v>
      </c>
      <c r="AA69" s="18" t="s">
        <v>115</v>
      </c>
      <c r="AB69" s="23" t="s">
        <v>115</v>
      </c>
      <c r="AC69" s="23" t="s">
        <v>115</v>
      </c>
      <c r="AD69" s="23" t="s">
        <v>115</v>
      </c>
      <c r="AE69" s="23" t="s">
        <v>115</v>
      </c>
      <c r="AF69" s="23" t="s">
        <v>115</v>
      </c>
      <c r="AG69" s="23" t="s">
        <v>115</v>
      </c>
      <c r="AH69" s="23" t="s">
        <v>115</v>
      </c>
      <c r="AI69" s="23" t="s">
        <v>115</v>
      </c>
      <c r="AJ69" s="23" t="s">
        <v>115</v>
      </c>
      <c r="AK69" s="23" t="s">
        <v>115</v>
      </c>
    </row>
    <row r="70" spans="1:37" ht="15" customHeight="1" x14ac:dyDescent="0.3">
      <c r="A70" s="27" t="s">
        <v>364</v>
      </c>
      <c r="B70" s="30" t="s">
        <v>113</v>
      </c>
      <c r="C70" s="2" t="s">
        <v>114</v>
      </c>
      <c r="D70" s="18" t="s">
        <v>115</v>
      </c>
      <c r="E70" s="27" t="s">
        <v>365</v>
      </c>
      <c r="F70" s="18" t="s">
        <v>202</v>
      </c>
      <c r="G70" s="18" t="s">
        <v>113</v>
      </c>
      <c r="H70" s="18" t="s">
        <v>115</v>
      </c>
      <c r="I70" s="18" t="s">
        <v>119</v>
      </c>
      <c r="J70" s="18" t="s">
        <v>115</v>
      </c>
      <c r="K70" s="18" t="s">
        <v>119</v>
      </c>
      <c r="L70" s="18" t="s">
        <v>115</v>
      </c>
      <c r="M70" s="18" t="s">
        <v>203</v>
      </c>
      <c r="N70" s="17" t="s">
        <v>149</v>
      </c>
      <c r="O70" s="18" t="s">
        <v>253</v>
      </c>
      <c r="P70" s="18" t="str">
        <f t="shared" ca="1" si="2"/>
        <v>C4CC9C36-2B71-D6BF-FB17-9FF248DF3988</v>
      </c>
      <c r="Q70" s="18" t="s">
        <v>115</v>
      </c>
      <c r="R70" s="18">
        <v>60</v>
      </c>
      <c r="S70" s="18" t="s">
        <v>203</v>
      </c>
      <c r="T70" s="18" t="s">
        <v>115</v>
      </c>
      <c r="U70" s="18" t="s">
        <v>115</v>
      </c>
      <c r="V70" s="18" t="s">
        <v>115</v>
      </c>
      <c r="W70" s="18" t="s">
        <v>115</v>
      </c>
      <c r="X70" s="18" t="s">
        <v>115</v>
      </c>
      <c r="Y70" s="18" t="s">
        <v>115</v>
      </c>
      <c r="Z70" s="18" t="s">
        <v>115</v>
      </c>
      <c r="AA70" s="18" t="s">
        <v>115</v>
      </c>
      <c r="AB70" s="23" t="s">
        <v>115</v>
      </c>
      <c r="AC70" s="23" t="s">
        <v>115</v>
      </c>
      <c r="AD70" s="23" t="s">
        <v>115</v>
      </c>
      <c r="AE70" s="23" t="s">
        <v>115</v>
      </c>
      <c r="AF70" s="23" t="s">
        <v>115</v>
      </c>
      <c r="AG70" s="23" t="s">
        <v>115</v>
      </c>
      <c r="AH70" s="23" t="s">
        <v>115</v>
      </c>
      <c r="AI70" s="23" t="s">
        <v>115</v>
      </c>
      <c r="AJ70" s="23" t="s">
        <v>115</v>
      </c>
      <c r="AK70" s="23" t="s">
        <v>115</v>
      </c>
    </row>
    <row r="71" spans="1:37" ht="15" customHeight="1" x14ac:dyDescent="0.3">
      <c r="A71" s="32" t="s">
        <v>366</v>
      </c>
      <c r="B71" s="30" t="s">
        <v>113</v>
      </c>
      <c r="C71" s="2" t="s">
        <v>114</v>
      </c>
      <c r="D71" s="18" t="s">
        <v>115</v>
      </c>
      <c r="E71" s="32" t="s">
        <v>367</v>
      </c>
      <c r="F71" s="18" t="s">
        <v>202</v>
      </c>
      <c r="G71" s="18" t="s">
        <v>113</v>
      </c>
      <c r="H71" s="18" t="s">
        <v>115</v>
      </c>
      <c r="I71" s="18" t="s">
        <v>119</v>
      </c>
      <c r="J71" s="18" t="s">
        <v>115</v>
      </c>
      <c r="K71" s="18" t="s">
        <v>119</v>
      </c>
      <c r="L71" s="18" t="s">
        <v>115</v>
      </c>
      <c r="M71" s="18" t="s">
        <v>203</v>
      </c>
      <c r="N71" s="17" t="s">
        <v>149</v>
      </c>
      <c r="O71" s="18" t="s">
        <v>253</v>
      </c>
      <c r="P71" s="18" t="str">
        <f t="shared" ca="1" si="2"/>
        <v>14656C83-8F75-009B-E254-A63832888068</v>
      </c>
      <c r="Q71" s="18" t="s">
        <v>115</v>
      </c>
      <c r="R71" s="23">
        <v>60</v>
      </c>
      <c r="S71" s="18" t="s">
        <v>203</v>
      </c>
      <c r="T71" s="18" t="s">
        <v>115</v>
      </c>
      <c r="U71" s="18" t="s">
        <v>115</v>
      </c>
      <c r="V71" s="18" t="s">
        <v>115</v>
      </c>
      <c r="W71" s="18" t="s">
        <v>115</v>
      </c>
      <c r="X71" s="18" t="s">
        <v>115</v>
      </c>
      <c r="Y71" s="18" t="s">
        <v>115</v>
      </c>
      <c r="Z71" s="18" t="s">
        <v>115</v>
      </c>
      <c r="AA71" s="18" t="s">
        <v>115</v>
      </c>
      <c r="AB71" s="23" t="s">
        <v>115</v>
      </c>
      <c r="AC71" s="23" t="s">
        <v>115</v>
      </c>
      <c r="AD71" s="23" t="s">
        <v>115</v>
      </c>
      <c r="AE71" s="23" t="s">
        <v>115</v>
      </c>
      <c r="AF71" s="23" t="s">
        <v>115</v>
      </c>
      <c r="AG71" s="23" t="s">
        <v>115</v>
      </c>
      <c r="AH71" s="23" t="s">
        <v>115</v>
      </c>
      <c r="AI71" s="23" t="s">
        <v>115</v>
      </c>
      <c r="AJ71" s="23" t="s">
        <v>115</v>
      </c>
      <c r="AK71" s="23" t="s">
        <v>115</v>
      </c>
    </row>
    <row r="72" spans="1:37" ht="15" customHeight="1" x14ac:dyDescent="0.3">
      <c r="A72" s="27" t="s">
        <v>368</v>
      </c>
      <c r="B72" s="30" t="s">
        <v>113</v>
      </c>
      <c r="C72" s="2" t="s">
        <v>114</v>
      </c>
      <c r="D72" s="18" t="s">
        <v>115</v>
      </c>
      <c r="E72" s="27" t="s">
        <v>369</v>
      </c>
      <c r="F72" s="18" t="s">
        <v>202</v>
      </c>
      <c r="G72" s="18" t="s">
        <v>113</v>
      </c>
      <c r="H72" s="18" t="s">
        <v>115</v>
      </c>
      <c r="I72" s="18" t="s">
        <v>119</v>
      </c>
      <c r="J72" s="18" t="s">
        <v>115</v>
      </c>
      <c r="K72" s="18" t="s">
        <v>119</v>
      </c>
      <c r="L72" s="18" t="s">
        <v>115</v>
      </c>
      <c r="M72" s="18" t="s">
        <v>203</v>
      </c>
      <c r="N72" s="17" t="s">
        <v>149</v>
      </c>
      <c r="O72" s="18" t="s">
        <v>253</v>
      </c>
      <c r="P72" s="18" t="str">
        <f t="shared" ca="1" si="2"/>
        <v>4213A8CE-60B7-2E90-E68B-DD2F125C5047</v>
      </c>
      <c r="Q72" s="18" t="s">
        <v>115</v>
      </c>
      <c r="R72" s="18">
        <v>40</v>
      </c>
      <c r="S72" s="18" t="s">
        <v>203</v>
      </c>
      <c r="T72" s="18" t="s">
        <v>115</v>
      </c>
      <c r="U72" s="18" t="s">
        <v>115</v>
      </c>
      <c r="V72" s="18" t="s">
        <v>115</v>
      </c>
      <c r="W72" s="18" t="s">
        <v>115</v>
      </c>
      <c r="X72" s="18" t="s">
        <v>115</v>
      </c>
      <c r="Y72" s="18" t="s">
        <v>115</v>
      </c>
      <c r="Z72" s="18" t="s">
        <v>115</v>
      </c>
      <c r="AA72" s="18" t="s">
        <v>115</v>
      </c>
      <c r="AB72" s="23" t="s">
        <v>115</v>
      </c>
      <c r="AC72" s="23" t="s">
        <v>115</v>
      </c>
      <c r="AD72" s="23" t="s">
        <v>115</v>
      </c>
      <c r="AE72" s="23" t="s">
        <v>115</v>
      </c>
      <c r="AF72" s="23" t="s">
        <v>115</v>
      </c>
      <c r="AG72" s="23" t="s">
        <v>115</v>
      </c>
      <c r="AH72" s="23" t="s">
        <v>115</v>
      </c>
      <c r="AI72" s="23" t="s">
        <v>115</v>
      </c>
      <c r="AJ72" s="23" t="s">
        <v>115</v>
      </c>
      <c r="AK72" s="23" t="s">
        <v>115</v>
      </c>
    </row>
    <row r="73" spans="1:37" ht="15" customHeight="1" x14ac:dyDescent="0.3">
      <c r="A73" s="32" t="s">
        <v>370</v>
      </c>
      <c r="B73" s="30" t="s">
        <v>113</v>
      </c>
      <c r="C73" s="2" t="s">
        <v>114</v>
      </c>
      <c r="D73" s="18" t="s">
        <v>115</v>
      </c>
      <c r="E73" s="32" t="s">
        <v>371</v>
      </c>
      <c r="F73" s="18" t="s">
        <v>202</v>
      </c>
      <c r="G73" s="18" t="s">
        <v>113</v>
      </c>
      <c r="H73" s="18" t="s">
        <v>115</v>
      </c>
      <c r="I73" s="18" t="s">
        <v>119</v>
      </c>
      <c r="J73" s="18" t="s">
        <v>115</v>
      </c>
      <c r="K73" s="18" t="s">
        <v>119</v>
      </c>
      <c r="L73" s="18" t="s">
        <v>115</v>
      </c>
      <c r="M73" s="18" t="s">
        <v>203</v>
      </c>
      <c r="N73" s="17" t="s">
        <v>149</v>
      </c>
      <c r="O73" s="18" t="s">
        <v>253</v>
      </c>
      <c r="P73" s="18" t="str">
        <f t="shared" ca="1" si="2"/>
        <v>3271116D-9FEE-A9B1-51A2-6DC4D535EAE8</v>
      </c>
      <c r="Q73" s="18" t="s">
        <v>115</v>
      </c>
      <c r="R73" s="23">
        <v>30</v>
      </c>
      <c r="S73" s="18" t="s">
        <v>203</v>
      </c>
      <c r="T73" s="18" t="s">
        <v>115</v>
      </c>
      <c r="U73" s="18" t="s">
        <v>115</v>
      </c>
      <c r="V73" s="18" t="s">
        <v>115</v>
      </c>
      <c r="W73" s="18" t="s">
        <v>115</v>
      </c>
      <c r="X73" s="18" t="s">
        <v>115</v>
      </c>
      <c r="Y73" s="18" t="s">
        <v>115</v>
      </c>
      <c r="Z73" s="18" t="s">
        <v>115</v>
      </c>
      <c r="AA73" s="18" t="s">
        <v>115</v>
      </c>
      <c r="AB73" s="23" t="s">
        <v>115</v>
      </c>
      <c r="AC73" s="23" t="s">
        <v>115</v>
      </c>
      <c r="AD73" s="23" t="s">
        <v>115</v>
      </c>
      <c r="AE73" s="23" t="s">
        <v>115</v>
      </c>
      <c r="AF73" s="23" t="s">
        <v>115</v>
      </c>
      <c r="AG73" s="23" t="s">
        <v>115</v>
      </c>
      <c r="AH73" s="23" t="s">
        <v>115</v>
      </c>
      <c r="AI73" s="23" t="s">
        <v>115</v>
      </c>
      <c r="AJ73" s="23" t="s">
        <v>115</v>
      </c>
      <c r="AK73" s="23" t="s">
        <v>115</v>
      </c>
    </row>
    <row r="74" spans="1:37" ht="15" customHeight="1" x14ac:dyDescent="0.3">
      <c r="A74" s="27" t="s">
        <v>372</v>
      </c>
      <c r="B74" s="30" t="s">
        <v>113</v>
      </c>
      <c r="C74" s="2" t="s">
        <v>114</v>
      </c>
      <c r="D74" s="18" t="s">
        <v>115</v>
      </c>
      <c r="E74" s="27" t="s">
        <v>373</v>
      </c>
      <c r="F74" s="18" t="s">
        <v>202</v>
      </c>
      <c r="G74" s="18" t="s">
        <v>113</v>
      </c>
      <c r="H74" s="18" t="s">
        <v>115</v>
      </c>
      <c r="I74" s="18" t="s">
        <v>119</v>
      </c>
      <c r="J74" s="18" t="s">
        <v>115</v>
      </c>
      <c r="K74" s="18" t="s">
        <v>119</v>
      </c>
      <c r="L74" s="18" t="s">
        <v>115</v>
      </c>
      <c r="M74" s="18" t="s">
        <v>203</v>
      </c>
      <c r="N74" s="17" t="s">
        <v>149</v>
      </c>
      <c r="O74" s="18" t="s">
        <v>253</v>
      </c>
      <c r="P74" s="18" t="str">
        <f t="shared" ca="1" si="2"/>
        <v>9340A1A5-9AEC-EAF1-A11E-77A8CFE54AD4</v>
      </c>
      <c r="Q74" s="18" t="s">
        <v>115</v>
      </c>
      <c r="R74" s="18">
        <v>30</v>
      </c>
      <c r="S74" s="18" t="s">
        <v>203</v>
      </c>
      <c r="T74" s="18" t="s">
        <v>115</v>
      </c>
      <c r="U74" s="18" t="s">
        <v>115</v>
      </c>
      <c r="V74" s="18" t="s">
        <v>115</v>
      </c>
      <c r="W74" s="18" t="s">
        <v>115</v>
      </c>
      <c r="X74" s="18" t="s">
        <v>115</v>
      </c>
      <c r="Y74" s="18" t="s">
        <v>115</v>
      </c>
      <c r="Z74" s="18" t="s">
        <v>115</v>
      </c>
      <c r="AA74" s="18" t="s">
        <v>115</v>
      </c>
      <c r="AB74" s="23" t="s">
        <v>115</v>
      </c>
      <c r="AC74" s="23" t="s">
        <v>115</v>
      </c>
      <c r="AD74" s="23" t="s">
        <v>115</v>
      </c>
      <c r="AE74" s="23" t="s">
        <v>115</v>
      </c>
      <c r="AF74" s="23" t="s">
        <v>115</v>
      </c>
      <c r="AG74" s="23" t="s">
        <v>115</v>
      </c>
      <c r="AH74" s="23" t="s">
        <v>115</v>
      </c>
      <c r="AI74" s="23" t="s">
        <v>115</v>
      </c>
      <c r="AJ74" s="23" t="s">
        <v>115</v>
      </c>
      <c r="AK74" s="23" t="s">
        <v>115</v>
      </c>
    </row>
    <row r="75" spans="1:37" ht="15" customHeight="1" x14ac:dyDescent="0.3">
      <c r="A75" s="27" t="s">
        <v>250</v>
      </c>
      <c r="B75" s="30" t="s">
        <v>113</v>
      </c>
      <c r="C75" s="2" t="s">
        <v>114</v>
      </c>
      <c r="D75" s="18" t="s">
        <v>115</v>
      </c>
      <c r="E75" s="27" t="s">
        <v>374</v>
      </c>
      <c r="F75" s="18" t="s">
        <v>202</v>
      </c>
      <c r="G75" s="18" t="s">
        <v>113</v>
      </c>
      <c r="H75" s="18" t="s">
        <v>115</v>
      </c>
      <c r="I75" s="18" t="s">
        <v>119</v>
      </c>
      <c r="J75" s="18" t="s">
        <v>115</v>
      </c>
      <c r="K75" s="18" t="s">
        <v>119</v>
      </c>
      <c r="L75" s="18" t="s">
        <v>115</v>
      </c>
      <c r="M75" s="18" t="s">
        <v>203</v>
      </c>
      <c r="N75" s="17" t="s">
        <v>149</v>
      </c>
      <c r="O75" s="18" t="s">
        <v>253</v>
      </c>
      <c r="P75" s="18" t="str">
        <f t="shared" ca="1" si="2"/>
        <v>50A79995-17E7-B3F9-CAA2-A2F250B5A216</v>
      </c>
      <c r="Q75" s="18" t="s">
        <v>115</v>
      </c>
      <c r="R75" s="18">
        <v>60</v>
      </c>
      <c r="S75" s="18" t="s">
        <v>203</v>
      </c>
      <c r="T75" s="18" t="s">
        <v>115</v>
      </c>
      <c r="U75" s="18" t="s">
        <v>115</v>
      </c>
      <c r="V75" s="18" t="s">
        <v>115</v>
      </c>
      <c r="W75" s="18" t="s">
        <v>115</v>
      </c>
      <c r="X75" s="18" t="s">
        <v>115</v>
      </c>
      <c r="Y75" s="18" t="s">
        <v>115</v>
      </c>
      <c r="Z75" s="18" t="s">
        <v>115</v>
      </c>
      <c r="AA75" s="18" t="s">
        <v>115</v>
      </c>
      <c r="AB75" s="23" t="s">
        <v>115</v>
      </c>
      <c r="AC75" s="23" t="s">
        <v>115</v>
      </c>
      <c r="AD75" s="23" t="s">
        <v>115</v>
      </c>
      <c r="AE75" s="23" t="s">
        <v>115</v>
      </c>
      <c r="AF75" s="23" t="s">
        <v>115</v>
      </c>
      <c r="AG75" s="23" t="s">
        <v>115</v>
      </c>
      <c r="AH75" s="23" t="s">
        <v>115</v>
      </c>
      <c r="AI75" s="23" t="s">
        <v>115</v>
      </c>
      <c r="AJ75" s="23" t="s">
        <v>115</v>
      </c>
      <c r="AK75" s="23" t="s">
        <v>115</v>
      </c>
    </row>
    <row r="76" spans="1:37" ht="15" customHeight="1" x14ac:dyDescent="0.3">
      <c r="A76" s="32" t="s">
        <v>375</v>
      </c>
      <c r="B76" s="30" t="s">
        <v>113</v>
      </c>
      <c r="C76" s="2" t="s">
        <v>114</v>
      </c>
      <c r="D76" s="18" t="s">
        <v>115</v>
      </c>
      <c r="E76" s="32" t="s">
        <v>376</v>
      </c>
      <c r="F76" s="18" t="s">
        <v>202</v>
      </c>
      <c r="G76" s="18" t="s">
        <v>113</v>
      </c>
      <c r="H76" s="18" t="s">
        <v>115</v>
      </c>
      <c r="I76" s="18" t="s">
        <v>119</v>
      </c>
      <c r="J76" s="18" t="s">
        <v>115</v>
      </c>
      <c r="K76" s="18" t="s">
        <v>119</v>
      </c>
      <c r="L76" s="18" t="s">
        <v>115</v>
      </c>
      <c r="M76" s="18" t="s">
        <v>203</v>
      </c>
      <c r="N76" s="17" t="s">
        <v>149</v>
      </c>
      <c r="O76" s="18" t="s">
        <v>253</v>
      </c>
      <c r="P76" s="18" t="str">
        <f t="shared" ca="1" si="2"/>
        <v>1EE00395-9BE5-DBDD-2AA2-200F817BB4D0</v>
      </c>
      <c r="Q76" s="18" t="s">
        <v>115</v>
      </c>
      <c r="R76" s="23">
        <v>60</v>
      </c>
      <c r="S76" s="18" t="s">
        <v>203</v>
      </c>
      <c r="T76" s="18" t="s">
        <v>115</v>
      </c>
      <c r="U76" s="18" t="s">
        <v>115</v>
      </c>
      <c r="V76" s="18" t="s">
        <v>115</v>
      </c>
      <c r="W76" s="18" t="s">
        <v>115</v>
      </c>
      <c r="X76" s="18" t="s">
        <v>115</v>
      </c>
      <c r="Y76" s="18" t="s">
        <v>115</v>
      </c>
      <c r="Z76" s="18" t="s">
        <v>115</v>
      </c>
      <c r="AA76" s="18" t="s">
        <v>115</v>
      </c>
      <c r="AB76" s="23" t="s">
        <v>115</v>
      </c>
      <c r="AC76" s="23" t="s">
        <v>115</v>
      </c>
      <c r="AD76" s="23" t="s">
        <v>115</v>
      </c>
      <c r="AE76" s="23" t="s">
        <v>115</v>
      </c>
      <c r="AF76" s="23" t="s">
        <v>115</v>
      </c>
      <c r="AG76" s="23" t="s">
        <v>115</v>
      </c>
      <c r="AH76" s="23" t="s">
        <v>115</v>
      </c>
      <c r="AI76" s="23" t="s">
        <v>115</v>
      </c>
      <c r="AJ76" s="23" t="s">
        <v>115</v>
      </c>
      <c r="AK76" s="23" t="s">
        <v>115</v>
      </c>
    </row>
    <row r="77" spans="1:37" ht="15" customHeight="1" x14ac:dyDescent="0.3">
      <c r="A77" s="27" t="s">
        <v>377</v>
      </c>
      <c r="B77" s="30" t="s">
        <v>119</v>
      </c>
      <c r="C77" s="2" t="s">
        <v>114</v>
      </c>
      <c r="D77" s="18" t="s">
        <v>115</v>
      </c>
      <c r="E77" s="27" t="s">
        <v>115</v>
      </c>
      <c r="F77" s="18" t="s">
        <v>202</v>
      </c>
      <c r="G77" s="18" t="s">
        <v>119</v>
      </c>
      <c r="H77" s="18" t="s">
        <v>115</v>
      </c>
      <c r="I77" s="18" t="s">
        <v>119</v>
      </c>
      <c r="J77" s="18" t="s">
        <v>115</v>
      </c>
      <c r="K77" s="18" t="s">
        <v>119</v>
      </c>
      <c r="L77" s="18" t="s">
        <v>115</v>
      </c>
      <c r="M77" s="18" t="s">
        <v>203</v>
      </c>
      <c r="N77" s="17" t="s">
        <v>149</v>
      </c>
      <c r="O77" s="18" t="s">
        <v>101</v>
      </c>
      <c r="P77" s="18" t="str">
        <f t="shared" ca="1" si="2"/>
        <v>4C5A8E2C-542B-437C-2FF4-F72367B71691</v>
      </c>
      <c r="Q77" s="18" t="s">
        <v>115</v>
      </c>
      <c r="R77" s="18" t="s">
        <v>115</v>
      </c>
      <c r="S77" s="18" t="s">
        <v>203</v>
      </c>
      <c r="T77" s="18" t="s">
        <v>115</v>
      </c>
      <c r="U77" s="18" t="s">
        <v>115</v>
      </c>
      <c r="V77" s="18" t="s">
        <v>115</v>
      </c>
      <c r="W77" s="18" t="s">
        <v>115</v>
      </c>
      <c r="X77" s="18" t="s">
        <v>115</v>
      </c>
      <c r="Y77" s="18" t="s">
        <v>115</v>
      </c>
      <c r="Z77" s="18" t="s">
        <v>115</v>
      </c>
      <c r="AA77" s="18" t="s">
        <v>115</v>
      </c>
      <c r="AB77" s="23" t="s">
        <v>115</v>
      </c>
      <c r="AC77" s="23" t="s">
        <v>115</v>
      </c>
      <c r="AD77" s="23" t="s">
        <v>115</v>
      </c>
      <c r="AE77" s="23" t="s">
        <v>115</v>
      </c>
      <c r="AF77" s="23" t="s">
        <v>115</v>
      </c>
      <c r="AG77" s="23" t="s">
        <v>115</v>
      </c>
      <c r="AH77" s="23" t="s">
        <v>115</v>
      </c>
      <c r="AI77" s="23" t="s">
        <v>115</v>
      </c>
      <c r="AJ77" s="23" t="s">
        <v>115</v>
      </c>
      <c r="AK77" s="23" t="s">
        <v>115</v>
      </c>
    </row>
  </sheetData>
  <conditionalFormatting sqref="A1:XFD1">
    <cfRule type="expression" dxfId="535" priority="0">
      <formula>AND(ROW()=1,A$1&lt;&gt;"")</formula>
    </cfRule>
    <cfRule type="expression" dxfId="534" priority="0">
      <formula>AND(ROW()=1,OR(A$1="ExtObject",A$1="ExtSystem"))</formula>
    </cfRule>
    <cfRule type="expression" dxfId="533" priority="0">
      <formula>AND(OR(A$1="Category",A$1="CreatedBy",A$1="CreatedBy",A$1="Category",A$1="Chance",A$1="Owner",A$1="Risk",A$1="Impact",A$1="AssetType",A$1="Manufacturer",A$1="WarrantyGuarantorParts",A$1="Stage",A$1="ApprovedBy",A$1="WarrantyGuarantorLabor",A$1="Finish",A$1="Material",A$1="Constituents",A$1="FloorName",A$1="SpaceNames",A$1="Priors",A$1="ResourceNames",A$1="Status",A$1="TypeNames",A$1="ComponentNames",ISNUMBER(SEARCH("Unit",A$1)),ISNUMBER(SEARCH("Supplier",A$1)),ISNUMBER(SEARCH("RealisingElement",A$1)),ISNUMBER(SEARCH("ComponentName",A$1)),ISNUMBER(SEARCH("SheetName",A$1)),ISNUMBER(SEARCH("RowName",A$1)),ISNUMBER(SEARCH("ChildName",A$1)),ISNUMBER(SEARCH("ParentName",A$1))))</formula>
    </cfRule>
  </conditionalFormatting>
  <conditionalFormatting sqref="A14:O76 A77:AK1048495 O13 P13:AK100 O5:AK12 AL5:XFD1048522 O2:XFD4 A2:M77">
    <cfRule type="expression" dxfId="532" priority="1">
      <formula>AND(OR(A$1="Category",A$1="CreatedBy",A$1="CreatedBy",A$1="Category",A$1="Chance",A$1="Owner",A$1="Risk",A$1="Impact",A$1="AssetType",A$1="Manufacturer",A$1="WarrantyGuarantorParts",A$1="Stage",A$1="ApprovedBy",A$1="WarrantyGuarantorLabor",A$1="Finish",A$1="Material",A$1="Constituents",A$1="FloorName",A$1="SpaceNames",A$1="Priors",A$1="ResourceNames",A$1="Status",A$1="TypeNames",A$1="ComponentNames",ISNUMBER(SEARCH("Unit",A$1)),ISNUMBER(SEARCH("Supplier",A$1)),ISNUMBER(SEARCH("RealisingElement",A$1)),ISNUMBER(SEARCH("ComponentName",A$1)),ISNUMBER(SEARCH("SheetName",A$1)),ISNUMBER(SEARCH("RowName",A$1)),ISNUMBER(SEARCH("ChildName",A$1)),ISNUMBER(SEARCH("ParentName",A$1))))</formula>
    </cfRule>
    <cfRule type="expression" dxfId="531" priority="1">
      <formula>AND(OR(A$1="SiteName",A$1="ProjectName",A$1="Name",A$1="Description",A$1="Mitigation",A$1="InstallationDate",A$1="WarrantyStartDate",A$1="CreatedOn",A$1="Directory",A$1="File",A$1="Value",A$1="Duration",A$1="Frequency",A$1="Start",A$1="ModelNumber",A$1="WarrantyDurationParts",A$1="WarrantyDurationLabor",A$1="NominalLength",A$1="NominalWidth",A$1="NominalHeight",A$1="Email",A$1="CreatedOn",A$1="Phone",A$1="Company",A$1="AreaMeasurement",ISNUMBER(SEARCH("Rotation",A$1)),ISNUMBER(SEARCH("Axis",A$1))))</formula>
    </cfRule>
    <cfRule type="expression" dxfId="530" priority="1">
      <formula>AND(OR(LEFT(A$1,3)="Ext",ISNUMBER(SEARCH("Ext",A$1))))</formula>
    </cfRule>
  </conditionalFormatting>
  <conditionalFormatting sqref="N2:N77">
    <cfRule type="expression" dxfId="529" priority="2">
      <formula>AND(OR(N$1="Category",N$1="CreatedBy",ISNUMBER(SEARCH("Unit",N$1))))</formula>
    </cfRule>
    <cfRule type="expression" dxfId="528" priority="2">
      <formula>AND(OR(N$1="SiteName",N$1="ProjectName",N$1="Name",N$1="Email",N$1="CreatedOn",N$1="Phone",N$1="Company",N$1="AreaMeasurement"))</formula>
    </cfRule>
    <cfRule type="expression" dxfId="527" priority="2">
      <formula>AND(OR(LEFT(N$1,3)="Ext",ISNUMBER(SEARCH("Ext",N$1))))</formula>
    </cfRule>
  </conditionalFormatting>
  <dataValidations count="11">
    <dataValidation type="list" allowBlank="1" showInputMessage="1" sqref="N1 N78:N1048576" xr:uid="{00000000-0002-0000-0600-000000000000}">
      <formula1>PEnum_Meta_Category_Systems</formula1>
    </dataValidation>
    <dataValidation type="list" allowBlank="1" showInputMessage="1" showErrorMessage="1" sqref="AB78:AB1048576 AD78:AE1048576 AD1:AE13 AB1:AB13" xr:uid="{00000000-0002-0000-0600-000001000000}">
      <formula1>Type.Name</formula1>
    </dataValidation>
    <dataValidation allowBlank="1" showInputMessage="1" showErrorMessage="1" promptTitle="Name" prompt="This field must be unique" sqref="E2:E77 A1:A1048576" xr:uid="{00000000-0002-0000-0600-000002000000}"/>
    <dataValidation type="list" allowBlank="1" showInputMessage="1" promptTitle="ExtSystem" prompt="The external software or webservice system that produced this record in the file." sqref="N2:N77" xr:uid="{00000000-0002-0000-0600-000003000000}">
      <formula1>PEnum_Meta_Category_Systems</formula1>
    </dataValidation>
    <dataValidation type="list" allowBlank="1" showInputMessage="1" showErrorMessage="1" promptTitle="Category Classification" prompt="The extended classification(s) that the user associated to this item. Codes and descriptions are separated by colon ( : ) .Where more than one classification is assigned to an object it is separated by semi-colon ( ; )" sqref="D1:D1048576" xr:uid="{00000000-0002-0000-0600-000004000000}">
      <formula1>INDIRECT("PEnum_"&amp;SheetName&amp;"_"&amp;INDIRECT(ADDRESS(1,COLUMN(D$1))))</formula1>
    </dataValidation>
    <dataValidation allowBlank="1" showInputMessage="1" showErrorMessage="1" promptTitle="CreatedOn" prompt="This is the date the row entry was entered on. It must be in the format yyyy-mm-ddThh:mm:ss.000. (The T must be included to separate the date and time)" sqref="C1:C1048576" xr:uid="{00000000-0002-0000-0600-000005000000}"/>
    <dataValidation type="list" allowBlank="1" showInputMessage="1" showErrorMessage="1" promptTitle="Asset Type" prompt="Assignment of asset portability" sqref="F1:F1048576" xr:uid="{00000000-0002-0000-0600-000006000000}">
      <formula1>INDIRECT("PEnum_"&amp;SheetName&amp;"_"&amp;INDIRECT(ADDRESS(1,COLUMN(F$1))))</formula1>
    </dataValidation>
    <dataValidation type="list" allowBlank="1" showInputMessage="1" showErrorMessage="1" promptTitle="Contact" prompt="This is a drop down list that refers to the Contacts Tab Column A:A" sqref="G1:G1048576 I1:I1048576 K1:K1048576 B1:B1048576" xr:uid="{00000000-0002-0000-0600-000007000000}">
      <formula1>Contact.Name</formula1>
    </dataValidation>
    <dataValidation type="list" allowBlank="1" showInputMessage="1" showErrorMessage="1" sqref="M1:M1048576" xr:uid="{00000000-0002-0000-0600-000008000000}">
      <formula1>PEnum_Facility_Project_Units_Duration</formula1>
    </dataValidation>
    <dataValidation type="list" allowBlank="1" showInputMessage="1" showErrorMessage="1" promptTitle="ExtObject" prompt="This is the class of object according to the external system that exported the file. This could either be the systems native object classes or its mapped IfcClass." sqref="O1:O1048576" xr:uid="{00000000-0002-0000-0600-000009000000}">
      <formula1>INDIRECT("PEnum_"&amp;SheetName&amp;"_"&amp;INDIRECT(ADDRESS(1,COLUMN(O$1))))</formula1>
    </dataValidation>
    <dataValidation type="list" errorStyle="information" allowBlank="1" showInputMessage="1" showErrorMessage="1" sqref="S1:S1048576" xr:uid="{00000000-0002-0000-0600-00000A000000}">
      <formula1>PEnum_Facility_Project_Units_Duration</formula1>
    </dataValidation>
  </dataValidations>
  <hyperlinks>
    <hyperlink ref="B1" location="Contact.Name" display="Contact.Name" xr:uid="{00000000-0004-0000-0600-000000000000}"/>
    <hyperlink ref="D1" location="PEnum_Type_Category" display="PEnum_Type_Category" xr:uid="{00000000-0004-0000-0600-000001000000}"/>
    <hyperlink ref="F1" location="PEnum_Type_AssetType" display="PEnum_Type_AssetType" xr:uid="{00000000-0004-0000-0600-000002000000}"/>
    <hyperlink ref="G1" location="Contact.Name" display="Contact.Name" xr:uid="{00000000-0004-0000-0600-000003000000}"/>
    <hyperlink ref="I1" location="Contact.Name" display="Contact.Name" xr:uid="{00000000-0004-0000-0600-000004000000}"/>
    <hyperlink ref="K1" location="Contact.Name" display="Contact.Name" xr:uid="{00000000-0004-0000-0600-000005000000}"/>
    <hyperlink ref="M1" location="PEnum_Facility_Project_Units_Duration" display="PEnum_Facility_Project_Units_Duration" xr:uid="{00000000-0004-0000-0600-000006000000}"/>
    <hyperlink ref="N1" location="PEnum_Meta_Category_Systems" display="PEnum_Meta_Category_Systems" xr:uid="{00000000-0004-0000-0600-000007000000}"/>
    <hyperlink ref="O1" location="PEnum_Type_ExtObject" display="PEnum_Type_ExtObject" xr:uid="{00000000-0004-0000-0600-000008000000}"/>
    <hyperlink ref="S1" location="PEnum_Facility_Project_Units_Duration" display="PEnum_Facility_Project_Units_Duration" xr:uid="{00000000-0004-0000-0600-000009000000}"/>
    <hyperlink ref="AB1" location="Type.Name" display="Type.Name" xr:uid="{00000000-0004-0000-0600-00000A000000}"/>
    <hyperlink ref="AD1" location="Type.Name" display="Type.Name" xr:uid="{00000000-0004-0000-0600-00000B000000}"/>
    <hyperlink ref="AE1" location="Type.Name" display="Type.Name" xr:uid="{00000000-0004-0000-0600-00000C000000}"/>
    <hyperlink ref="B2" r:id="rId1" display="mailto:bamb@bre.co.uk" xr:uid="{00000000-0004-0000-0600-00000D000000}"/>
    <hyperlink ref="B3" r:id="rId2" display="mailto:bamb@bre.co.uk" xr:uid="{00000000-0004-0000-0600-00000E000000}"/>
    <hyperlink ref="B4" r:id="rId3" display="mailto:bamb@bre.co.uk" xr:uid="{00000000-0004-0000-0600-00000F000000}"/>
    <hyperlink ref="B5" r:id="rId4" display="mailto:bamb@bre.co.uk" xr:uid="{00000000-0004-0000-0600-000010000000}"/>
    <hyperlink ref="B6" r:id="rId5" display="mailto:bamb@bre.co.uk" xr:uid="{00000000-0004-0000-0600-000011000000}"/>
    <hyperlink ref="B7" r:id="rId6" display="mailto:bamb@bre.co.uk" xr:uid="{00000000-0004-0000-0600-000012000000}"/>
    <hyperlink ref="B8" r:id="rId7" display="mailto:bamb@bre.co.uk" xr:uid="{00000000-0004-0000-0600-000013000000}"/>
    <hyperlink ref="B9" r:id="rId8" display="mailto:bamb@bre.co.uk" xr:uid="{00000000-0004-0000-0600-000014000000}"/>
    <hyperlink ref="B10" r:id="rId9" display="mailto:bamb@bre.co.uk" xr:uid="{00000000-0004-0000-0600-000015000000}"/>
    <hyperlink ref="B11" r:id="rId10" display="mailto:bamb@bre.co.uk" xr:uid="{00000000-0004-0000-0600-000016000000}"/>
    <hyperlink ref="B12" r:id="rId11" display="mailto:bamb@bre.co.uk" xr:uid="{00000000-0004-0000-0600-000017000000}"/>
    <hyperlink ref="B13" r:id="rId12" display="mailto:bamb@bre.co.uk" xr:uid="{00000000-0004-0000-0600-000018000000}"/>
    <hyperlink ref="B14" r:id="rId13" display="mailto:bamb@bre.co.uk" xr:uid="{00000000-0004-0000-0600-000019000000}"/>
    <hyperlink ref="B15" r:id="rId14" display="mailto:bamb@bre.co.uk" xr:uid="{00000000-0004-0000-0600-00001A000000}"/>
    <hyperlink ref="B16" r:id="rId15" display="mailto:bamb@bre.co.uk" xr:uid="{00000000-0004-0000-0600-00001B000000}"/>
    <hyperlink ref="B17" r:id="rId16" display="mailto:bamb@bre.co.uk" xr:uid="{00000000-0004-0000-0600-00001C000000}"/>
    <hyperlink ref="B18" r:id="rId17" display="mailto:bamb@bre.co.uk" xr:uid="{00000000-0004-0000-0600-00001D000000}"/>
    <hyperlink ref="B19" r:id="rId18" display="mailto:bamb@bre.co.uk" xr:uid="{00000000-0004-0000-0600-00001E000000}"/>
    <hyperlink ref="B20" r:id="rId19" display="mailto:bamb@bre.co.uk" xr:uid="{00000000-0004-0000-0600-00001F000000}"/>
    <hyperlink ref="B21" r:id="rId20" display="mailto:bamb@bre.co.uk" xr:uid="{00000000-0004-0000-0600-000020000000}"/>
    <hyperlink ref="B22" r:id="rId21" display="mailto:bamb@bre.co.uk" xr:uid="{00000000-0004-0000-0600-000021000000}"/>
    <hyperlink ref="B23" r:id="rId22" display="mailto:bamb@bre.co.uk" xr:uid="{00000000-0004-0000-0600-000022000000}"/>
    <hyperlink ref="B24" r:id="rId23" display="mailto:bamb@bre.co.uk" xr:uid="{00000000-0004-0000-0600-000023000000}"/>
    <hyperlink ref="B25" r:id="rId24" display="mailto:bamb@bre.co.uk" xr:uid="{00000000-0004-0000-0600-000024000000}"/>
    <hyperlink ref="B26" r:id="rId25" display="mailto:bamb@bre.co.uk" xr:uid="{00000000-0004-0000-0600-000025000000}"/>
    <hyperlink ref="B27" r:id="rId26" display="mailto:bamb@bre.co.uk" xr:uid="{00000000-0004-0000-0600-000026000000}"/>
    <hyperlink ref="B28" r:id="rId27" display="mailto:bamb@bre.co.uk" xr:uid="{00000000-0004-0000-0600-000027000000}"/>
    <hyperlink ref="B29" r:id="rId28" display="mailto:bamb@bre.co.uk" xr:uid="{00000000-0004-0000-0600-000028000000}"/>
    <hyperlink ref="B30" r:id="rId29" display="mailto:bamb@bre.co.uk" xr:uid="{00000000-0004-0000-0600-000029000000}"/>
    <hyperlink ref="B31" r:id="rId30" display="mailto:bamb@bre.co.uk" xr:uid="{00000000-0004-0000-0600-00002A000000}"/>
    <hyperlink ref="B32" r:id="rId31" display="mailto:bamb@bre.co.uk" xr:uid="{00000000-0004-0000-0600-00002B000000}"/>
    <hyperlink ref="B33" r:id="rId32" display="mailto:bamb@bre.co.uk" xr:uid="{00000000-0004-0000-0600-00002C000000}"/>
    <hyperlink ref="B34" r:id="rId33" display="mailto:bamb@bre.co.uk" xr:uid="{00000000-0004-0000-0600-00002D000000}"/>
    <hyperlink ref="B35" r:id="rId34" display="mailto:bamb@bre.co.uk" xr:uid="{00000000-0004-0000-0600-00002E000000}"/>
    <hyperlink ref="B36" r:id="rId35" display="mailto:bamb@bre.co.uk" xr:uid="{00000000-0004-0000-0600-00002F000000}"/>
    <hyperlink ref="B37" r:id="rId36" display="mailto:bamb@bre.co.uk" xr:uid="{00000000-0004-0000-0600-000030000000}"/>
    <hyperlink ref="B38" r:id="rId37" display="mailto:bamb@bre.co.uk" xr:uid="{00000000-0004-0000-0600-000031000000}"/>
    <hyperlink ref="B39" r:id="rId38" display="mailto:bamb@bre.co.uk" xr:uid="{00000000-0004-0000-0600-000032000000}"/>
    <hyperlink ref="B40" r:id="rId39" display="mailto:bamb@bre.co.uk" xr:uid="{00000000-0004-0000-0600-000033000000}"/>
    <hyperlink ref="B41" r:id="rId40" display="mailto:bamb@bre.co.uk" xr:uid="{00000000-0004-0000-0600-000034000000}"/>
    <hyperlink ref="B42" r:id="rId41" display="mailto:bamb@bre.co.uk" xr:uid="{00000000-0004-0000-0600-000035000000}"/>
    <hyperlink ref="B43" r:id="rId42" display="mailto:bamb@bre.co.uk" xr:uid="{00000000-0004-0000-0600-000036000000}"/>
    <hyperlink ref="B44" r:id="rId43" display="mailto:bamb@bre.co.uk" xr:uid="{00000000-0004-0000-0600-000037000000}"/>
    <hyperlink ref="B45" r:id="rId44" display="mailto:bamb@bre.co.uk" xr:uid="{00000000-0004-0000-0600-000038000000}"/>
    <hyperlink ref="B46" r:id="rId45" display="mailto:bamb@bre.co.uk" xr:uid="{00000000-0004-0000-0600-000039000000}"/>
    <hyperlink ref="B47" r:id="rId46" display="mailto:bamb@bre.co.uk" xr:uid="{00000000-0004-0000-0600-00003A000000}"/>
    <hyperlink ref="B48" r:id="rId47" display="mailto:bamb@bre.co.uk" xr:uid="{00000000-0004-0000-0600-00003B000000}"/>
    <hyperlink ref="B49" r:id="rId48" display="mailto:bamb@bre.co.uk" xr:uid="{00000000-0004-0000-0600-00003C000000}"/>
    <hyperlink ref="B50" r:id="rId49" display="mailto:bamb@bre.co.uk" xr:uid="{00000000-0004-0000-0600-00003D000000}"/>
    <hyperlink ref="B51" r:id="rId50" display="mailto:bamb@bre.co.uk" xr:uid="{00000000-0004-0000-0600-00003E000000}"/>
    <hyperlink ref="B52" r:id="rId51" display="mailto:bamb@bre.co.uk" xr:uid="{00000000-0004-0000-0600-00003F000000}"/>
    <hyperlink ref="B53" r:id="rId52" display="mailto:bamb@bre.co.uk" xr:uid="{00000000-0004-0000-0600-000040000000}"/>
    <hyperlink ref="B54" r:id="rId53" display="mailto:bamb@bre.co.uk" xr:uid="{00000000-0004-0000-0600-000041000000}"/>
    <hyperlink ref="B55" r:id="rId54" display="mailto:bamb@bre.co.uk" xr:uid="{00000000-0004-0000-0600-000042000000}"/>
    <hyperlink ref="B56" r:id="rId55" display="mailto:bamb@bre.co.uk" xr:uid="{00000000-0004-0000-0600-000043000000}"/>
    <hyperlink ref="B57" r:id="rId56" display="mailto:bamb@bre.co.uk" xr:uid="{00000000-0004-0000-0600-000044000000}"/>
    <hyperlink ref="B58" r:id="rId57" display="mailto:bamb@bre.co.uk" xr:uid="{00000000-0004-0000-0600-000045000000}"/>
    <hyperlink ref="B59" r:id="rId58" display="mailto:bamb@bre.co.uk" xr:uid="{00000000-0004-0000-0600-000046000000}"/>
    <hyperlink ref="B60" r:id="rId59" display="mailto:bamb@bre.co.uk" xr:uid="{00000000-0004-0000-0600-000047000000}"/>
    <hyperlink ref="B61" r:id="rId60" display="mailto:bamb@bre.co.uk" xr:uid="{00000000-0004-0000-0600-000048000000}"/>
    <hyperlink ref="B62" r:id="rId61" display="mailto:bamb@bre.co.uk" xr:uid="{00000000-0004-0000-0600-000049000000}"/>
    <hyperlink ref="B63" r:id="rId62" display="mailto:bamb@bre.co.uk" xr:uid="{00000000-0004-0000-0600-00004A000000}"/>
    <hyperlink ref="B64" r:id="rId63" display="mailto:bamb@bre.co.uk" xr:uid="{00000000-0004-0000-0600-00004B000000}"/>
    <hyperlink ref="B65" r:id="rId64" display="mailto:bamb@bre.co.uk" xr:uid="{00000000-0004-0000-0600-00004C000000}"/>
    <hyperlink ref="B66" r:id="rId65" display="mailto:bamb@bre.co.uk" xr:uid="{00000000-0004-0000-0600-00004D000000}"/>
    <hyperlink ref="B67" r:id="rId66" display="mailto:bamb@bre.co.uk" xr:uid="{00000000-0004-0000-0600-00004E000000}"/>
    <hyperlink ref="B68" r:id="rId67" display="mailto:bamb@bre.co.uk" xr:uid="{00000000-0004-0000-0600-00004F000000}"/>
    <hyperlink ref="B69" r:id="rId68" display="mailto:bamb@bre.co.uk" xr:uid="{00000000-0004-0000-0600-000050000000}"/>
    <hyperlink ref="B70" r:id="rId69" display="mailto:bamb@bre.co.uk" xr:uid="{00000000-0004-0000-0600-000051000000}"/>
    <hyperlink ref="B71" r:id="rId70" display="mailto:bamb@bre.co.uk" xr:uid="{00000000-0004-0000-0600-000052000000}"/>
    <hyperlink ref="B72" r:id="rId71" display="mailto:bamb@bre.co.uk" xr:uid="{00000000-0004-0000-0600-000053000000}"/>
    <hyperlink ref="B73" r:id="rId72" display="mailto:bamb@bre.co.uk" xr:uid="{00000000-0004-0000-0600-000054000000}"/>
    <hyperlink ref="B74" r:id="rId73" display="mailto:bamb@bre.co.uk" xr:uid="{00000000-0004-0000-0600-000055000000}"/>
    <hyperlink ref="B75" r:id="rId74" display="mailto:bamb@bre.co.uk" xr:uid="{00000000-0004-0000-0600-000056000000}"/>
    <hyperlink ref="B76" r:id="rId75" display="mailto:bamb@bre.co.uk" xr:uid="{00000000-0004-0000-0600-000057000000}"/>
    <hyperlink ref="B77" r:id="rId76" display="mailto:bamb@bre.co.uk" xr:uid="{00000000-0004-0000-0600-000058000000}"/>
  </hyperlinks>
  <pageMargins left="0.75" right="0.75" top="1" bottom="1" header="0.5" footer="0.5"/>
  <pageSetup paperSize="9" orientation="portrait"/>
  <tableParts count="1">
    <tablePart r:id="rId77"/>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52"/>
  </sheetPr>
  <dimension ref="A1:T13"/>
  <sheetViews>
    <sheetView workbookViewId="0">
      <selection activeCell="D9" sqref="D9"/>
    </sheetView>
  </sheetViews>
  <sheetFormatPr defaultColWidth="5.5546875" defaultRowHeight="15" customHeight="1" x14ac:dyDescent="0.3"/>
  <cols>
    <col min="1" max="1" width="32.21875" style="18" bestFit="1" customWidth="1"/>
    <col min="2" max="2" width="5.5546875" style="18"/>
    <col min="3" max="3" width="18.33203125" style="2" bestFit="1" customWidth="1"/>
    <col min="4" max="4" width="36" style="18" bestFit="1" customWidth="1"/>
    <col min="5" max="5" width="22.88671875" style="18" bestFit="1" customWidth="1"/>
    <col min="6" max="6" width="17.77734375" style="18" customWidth="1"/>
    <col min="7" max="7" width="5.5546875" style="18"/>
    <col min="8" max="8" width="18" style="18" customWidth="1"/>
    <col min="9" max="9" width="21.5546875" style="18" bestFit="1" customWidth="1"/>
    <col min="10" max="10" width="5.5546875" style="18"/>
    <col min="11" max="12" width="18.33203125" style="2" bestFit="1" customWidth="1"/>
    <col min="13" max="14" width="5.5546875" style="18"/>
    <col min="15" max="15" width="6.77734375" style="18" bestFit="1" customWidth="1"/>
    <col min="16" max="18" width="5.6640625" style="18" bestFit="1" customWidth="1"/>
    <col min="19" max="20" width="5.5546875" style="18"/>
  </cols>
  <sheetData>
    <row r="1" spans="1:20" s="19" customFormat="1" ht="96" customHeight="1" x14ac:dyDescent="0.3">
      <c r="A1" s="19" t="s">
        <v>120</v>
      </c>
      <c r="B1" s="19" t="s">
        <v>95</v>
      </c>
      <c r="C1" s="21" t="s">
        <v>96</v>
      </c>
      <c r="D1" s="19" t="s">
        <v>378</v>
      </c>
      <c r="E1" s="19" t="s">
        <v>33</v>
      </c>
      <c r="F1" s="19" t="s">
        <v>137</v>
      </c>
      <c r="G1" s="19" t="s">
        <v>100</v>
      </c>
      <c r="H1" s="19" t="s">
        <v>101</v>
      </c>
      <c r="I1" s="19" t="s">
        <v>102</v>
      </c>
      <c r="J1" s="19" t="s">
        <v>379</v>
      </c>
      <c r="K1" s="21" t="s">
        <v>380</v>
      </c>
      <c r="L1" s="21" t="s">
        <v>381</v>
      </c>
      <c r="M1" s="19" t="s">
        <v>382</v>
      </c>
      <c r="N1" s="19" t="s">
        <v>383</v>
      </c>
      <c r="O1" s="19" t="s">
        <v>384</v>
      </c>
      <c r="P1" s="19" t="s">
        <v>183</v>
      </c>
      <c r="Q1" s="19" t="s">
        <v>184</v>
      </c>
      <c r="R1" s="19" t="s">
        <v>185</v>
      </c>
      <c r="S1" s="19" t="s">
        <v>166</v>
      </c>
      <c r="T1" s="19" t="s">
        <v>385</v>
      </c>
    </row>
    <row r="2" spans="1:20" ht="15" customHeight="1" x14ac:dyDescent="0.3">
      <c r="A2" s="27" t="s">
        <v>386</v>
      </c>
      <c r="B2" s="18" t="s">
        <v>113</v>
      </c>
      <c r="C2" s="2" t="s">
        <v>114</v>
      </c>
      <c r="D2" s="18" t="s">
        <v>200</v>
      </c>
      <c r="E2" s="18" t="s">
        <v>387</v>
      </c>
      <c r="F2" s="18" t="s">
        <v>201</v>
      </c>
      <c r="G2" s="18" t="s">
        <v>149</v>
      </c>
      <c r="H2" s="18" t="s">
        <v>204</v>
      </c>
      <c r="I2" s="18" t="str">
        <f t="shared" ref="I2:I13" ca="1" si="0">_GuidQuasiHexGenerator</f>
        <v>2F4815EF-3907-C403-B46E-376104469F0D</v>
      </c>
      <c r="J2" s="18" t="s">
        <v>115</v>
      </c>
      <c r="K2" s="2" t="s">
        <v>115</v>
      </c>
      <c r="L2" s="2" t="s">
        <v>115</v>
      </c>
      <c r="M2" s="18" t="s">
        <v>115</v>
      </c>
      <c r="N2" s="18" t="s">
        <v>115</v>
      </c>
      <c r="O2" s="18" t="s">
        <v>115</v>
      </c>
      <c r="P2" s="18" t="s">
        <v>115</v>
      </c>
      <c r="Q2" s="18" t="s">
        <v>115</v>
      </c>
      <c r="R2" s="18" t="s">
        <v>115</v>
      </c>
      <c r="S2" s="18" t="s">
        <v>115</v>
      </c>
      <c r="T2" s="18" t="s">
        <v>115</v>
      </c>
    </row>
    <row r="3" spans="1:20" ht="15" customHeight="1" x14ac:dyDescent="0.3">
      <c r="A3" s="27" t="s">
        <v>388</v>
      </c>
      <c r="B3" s="18" t="s">
        <v>113</v>
      </c>
      <c r="C3" s="2" t="s">
        <v>114</v>
      </c>
      <c r="D3" s="18" t="s">
        <v>207</v>
      </c>
      <c r="E3" s="18" t="s">
        <v>387</v>
      </c>
      <c r="F3" s="18" t="s">
        <v>208</v>
      </c>
      <c r="G3" s="18" t="s">
        <v>149</v>
      </c>
      <c r="H3" s="18" t="s">
        <v>209</v>
      </c>
      <c r="I3" s="18" t="str">
        <f t="shared" ca="1" si="0"/>
        <v>BE6FB3BF-3580-06FF-EA4C-9B4DB71D8B78</v>
      </c>
      <c r="J3" s="18" t="s">
        <v>115</v>
      </c>
      <c r="K3" s="2" t="s">
        <v>115</v>
      </c>
      <c r="L3" s="2" t="s">
        <v>115</v>
      </c>
      <c r="M3" s="18" t="s">
        <v>115</v>
      </c>
      <c r="N3" s="18" t="s">
        <v>115</v>
      </c>
      <c r="O3" s="18" t="s">
        <v>115</v>
      </c>
      <c r="P3" s="18" t="s">
        <v>115</v>
      </c>
      <c r="Q3" s="18" t="s">
        <v>115</v>
      </c>
      <c r="R3" s="18" t="s">
        <v>115</v>
      </c>
      <c r="S3" s="18" t="s">
        <v>115</v>
      </c>
      <c r="T3" s="18" t="s">
        <v>115</v>
      </c>
    </row>
    <row r="4" spans="1:20" ht="15" customHeight="1" x14ac:dyDescent="0.3">
      <c r="A4" s="27" t="s">
        <v>389</v>
      </c>
      <c r="B4" s="18" t="s">
        <v>113</v>
      </c>
      <c r="C4" s="2" t="s">
        <v>114</v>
      </c>
      <c r="D4" s="18" t="s">
        <v>212</v>
      </c>
      <c r="E4" s="18" t="s">
        <v>387</v>
      </c>
      <c r="F4" s="18" t="s">
        <v>212</v>
      </c>
      <c r="G4" s="18" t="s">
        <v>149</v>
      </c>
      <c r="H4" s="18" t="s">
        <v>204</v>
      </c>
      <c r="I4" s="18" t="str">
        <f t="shared" ca="1" si="0"/>
        <v>6A5028D1-831C-2AED-B0C5-FC01E8189570</v>
      </c>
      <c r="J4" s="18" t="s">
        <v>115</v>
      </c>
      <c r="K4" s="2" t="s">
        <v>115</v>
      </c>
      <c r="L4" s="2" t="s">
        <v>115</v>
      </c>
      <c r="M4" s="18" t="s">
        <v>115</v>
      </c>
      <c r="N4" s="18" t="s">
        <v>115</v>
      </c>
      <c r="O4" s="18" t="s">
        <v>115</v>
      </c>
      <c r="P4" s="18" t="s">
        <v>115</v>
      </c>
      <c r="Q4" s="18" t="s">
        <v>115</v>
      </c>
      <c r="R4" s="18" t="s">
        <v>115</v>
      </c>
      <c r="S4" s="18" t="s">
        <v>115</v>
      </c>
      <c r="T4" s="18" t="s">
        <v>115</v>
      </c>
    </row>
    <row r="5" spans="1:20" ht="15" customHeight="1" x14ac:dyDescent="0.3">
      <c r="A5" s="27" t="s">
        <v>390</v>
      </c>
      <c r="B5" s="18" t="s">
        <v>113</v>
      </c>
      <c r="C5" s="2" t="s">
        <v>114</v>
      </c>
      <c r="D5" s="18" t="s">
        <v>215</v>
      </c>
      <c r="E5" s="18" t="s">
        <v>387</v>
      </c>
      <c r="F5" s="18" t="s">
        <v>216</v>
      </c>
      <c r="G5" s="18" t="s">
        <v>149</v>
      </c>
      <c r="H5" s="18" t="s">
        <v>217</v>
      </c>
      <c r="I5" s="18" t="str">
        <f t="shared" ca="1" si="0"/>
        <v>0DD6084F-28CA-CB75-CA6E-496D830B9D96</v>
      </c>
      <c r="J5" s="18" t="s">
        <v>115</v>
      </c>
      <c r="K5" s="2" t="s">
        <v>115</v>
      </c>
      <c r="L5" s="2" t="s">
        <v>115</v>
      </c>
      <c r="M5" s="18" t="s">
        <v>115</v>
      </c>
      <c r="N5" s="18" t="s">
        <v>115</v>
      </c>
      <c r="O5" s="18" t="s">
        <v>115</v>
      </c>
      <c r="P5" s="18" t="s">
        <v>115</v>
      </c>
      <c r="Q5" s="18" t="s">
        <v>115</v>
      </c>
      <c r="R5" s="18" t="s">
        <v>115</v>
      </c>
      <c r="S5" s="18" t="s">
        <v>115</v>
      </c>
      <c r="T5" s="18" t="s">
        <v>115</v>
      </c>
    </row>
    <row r="6" spans="1:20" ht="15" customHeight="1" x14ac:dyDescent="0.3">
      <c r="A6" s="27" t="s">
        <v>391</v>
      </c>
      <c r="B6" s="18" t="s">
        <v>113</v>
      </c>
      <c r="C6" s="2" t="s">
        <v>114</v>
      </c>
      <c r="D6" s="18" t="s">
        <v>220</v>
      </c>
      <c r="E6" s="18" t="s">
        <v>387</v>
      </c>
      <c r="F6" s="18" t="s">
        <v>221</v>
      </c>
      <c r="G6" s="18" t="s">
        <v>149</v>
      </c>
      <c r="H6" s="18" t="s">
        <v>222</v>
      </c>
      <c r="I6" s="18" t="str">
        <f t="shared" ca="1" si="0"/>
        <v>2AAF967D-9B27-8191-1429-327EBBED9C86</v>
      </c>
      <c r="J6" s="18" t="s">
        <v>115</v>
      </c>
      <c r="K6" s="2" t="s">
        <v>115</v>
      </c>
      <c r="L6" s="2" t="s">
        <v>115</v>
      </c>
      <c r="M6" s="18" t="s">
        <v>115</v>
      </c>
      <c r="N6" s="18" t="s">
        <v>115</v>
      </c>
      <c r="O6" s="18" t="s">
        <v>115</v>
      </c>
      <c r="P6" s="18" t="s">
        <v>115</v>
      </c>
      <c r="Q6" s="18" t="s">
        <v>115</v>
      </c>
      <c r="R6" s="18" t="s">
        <v>115</v>
      </c>
      <c r="S6" s="18" t="s">
        <v>115</v>
      </c>
      <c r="T6" s="18" t="s">
        <v>115</v>
      </c>
    </row>
    <row r="7" spans="1:20" ht="15" customHeight="1" x14ac:dyDescent="0.3">
      <c r="A7" s="27" t="s">
        <v>392</v>
      </c>
      <c r="B7" s="18" t="s">
        <v>113</v>
      </c>
      <c r="C7" s="2" t="s">
        <v>114</v>
      </c>
      <c r="D7" s="18" t="s">
        <v>224</v>
      </c>
      <c r="E7" s="18" t="s">
        <v>387</v>
      </c>
      <c r="F7" s="18" t="s">
        <v>225</v>
      </c>
      <c r="G7" s="18" t="s">
        <v>149</v>
      </c>
      <c r="H7" s="18" t="s">
        <v>217</v>
      </c>
      <c r="I7" s="18" t="str">
        <f t="shared" ca="1" si="0"/>
        <v>133BF781-78F0-3693-6170-C083B9C23039</v>
      </c>
      <c r="J7" s="18" t="s">
        <v>115</v>
      </c>
      <c r="K7" s="2" t="s">
        <v>115</v>
      </c>
      <c r="L7" s="2" t="s">
        <v>115</v>
      </c>
      <c r="M7" s="18" t="s">
        <v>115</v>
      </c>
      <c r="N7" s="18" t="s">
        <v>115</v>
      </c>
      <c r="O7" s="18" t="s">
        <v>115</v>
      </c>
      <c r="P7" s="18" t="s">
        <v>115</v>
      </c>
      <c r="Q7" s="18" t="s">
        <v>115</v>
      </c>
      <c r="R7" s="18" t="s">
        <v>115</v>
      </c>
      <c r="S7" s="18" t="s">
        <v>115</v>
      </c>
      <c r="T7" s="18" t="s">
        <v>115</v>
      </c>
    </row>
    <row r="8" spans="1:20" ht="15" customHeight="1" x14ac:dyDescent="0.3">
      <c r="A8" s="32" t="s">
        <v>393</v>
      </c>
      <c r="B8" s="18" t="s">
        <v>113</v>
      </c>
      <c r="C8" s="2" t="s">
        <v>114</v>
      </c>
      <c r="D8" s="18" t="s">
        <v>228</v>
      </c>
      <c r="E8" s="18" t="s">
        <v>387</v>
      </c>
      <c r="F8" s="18" t="s">
        <v>229</v>
      </c>
      <c r="G8" s="18" t="s">
        <v>149</v>
      </c>
      <c r="H8" s="18" t="s">
        <v>222</v>
      </c>
      <c r="I8" s="18" t="str">
        <f t="shared" ca="1" si="0"/>
        <v>37D21197-AA5D-1F15-4108-2437A8595F68</v>
      </c>
      <c r="J8" s="18" t="s">
        <v>115</v>
      </c>
      <c r="K8" s="2" t="s">
        <v>115</v>
      </c>
      <c r="L8" s="2" t="s">
        <v>115</v>
      </c>
      <c r="M8" s="18" t="s">
        <v>115</v>
      </c>
      <c r="N8" s="18" t="s">
        <v>115</v>
      </c>
      <c r="O8" s="18" t="s">
        <v>115</v>
      </c>
      <c r="P8" s="18" t="s">
        <v>115</v>
      </c>
      <c r="Q8" s="18" t="s">
        <v>115</v>
      </c>
      <c r="R8" s="18" t="s">
        <v>115</v>
      </c>
      <c r="S8" s="18" t="s">
        <v>115</v>
      </c>
      <c r="T8" s="18" t="s">
        <v>115</v>
      </c>
    </row>
    <row r="9" spans="1:20" ht="15" customHeight="1" x14ac:dyDescent="0.3">
      <c r="A9" s="32" t="s">
        <v>394</v>
      </c>
      <c r="B9" s="18" t="s">
        <v>113</v>
      </c>
      <c r="C9" s="2" t="s">
        <v>114</v>
      </c>
      <c r="D9" s="18" t="s">
        <v>231</v>
      </c>
      <c r="E9" s="18" t="s">
        <v>387</v>
      </c>
      <c r="F9" s="18" t="s">
        <v>232</v>
      </c>
      <c r="G9" s="18" t="s">
        <v>149</v>
      </c>
      <c r="H9" s="18" t="s">
        <v>209</v>
      </c>
      <c r="I9" s="18" t="str">
        <f t="shared" ca="1" si="0"/>
        <v>DA346314-77D1-B016-0DE3-F0A04CC9518D</v>
      </c>
      <c r="J9" s="18" t="s">
        <v>115</v>
      </c>
      <c r="K9" s="2" t="s">
        <v>115</v>
      </c>
      <c r="L9" s="2" t="s">
        <v>115</v>
      </c>
      <c r="M9" s="18" t="s">
        <v>115</v>
      </c>
      <c r="N9" s="18" t="s">
        <v>115</v>
      </c>
      <c r="O9" s="18" t="s">
        <v>115</v>
      </c>
      <c r="P9" s="18" t="s">
        <v>115</v>
      </c>
      <c r="Q9" s="18" t="s">
        <v>115</v>
      </c>
      <c r="R9" s="18" t="s">
        <v>115</v>
      </c>
      <c r="S9" s="18" t="s">
        <v>115</v>
      </c>
      <c r="T9" s="18" t="s">
        <v>115</v>
      </c>
    </row>
    <row r="10" spans="1:20" ht="15" customHeight="1" x14ac:dyDescent="0.3">
      <c r="A10" s="32" t="s">
        <v>395</v>
      </c>
      <c r="B10" s="18" t="s">
        <v>113</v>
      </c>
      <c r="C10" s="2" t="s">
        <v>114</v>
      </c>
      <c r="D10" s="18" t="s">
        <v>235</v>
      </c>
      <c r="E10" s="18" t="s">
        <v>387</v>
      </c>
      <c r="F10" s="18" t="s">
        <v>236</v>
      </c>
      <c r="G10" s="18" t="s">
        <v>149</v>
      </c>
      <c r="H10" s="18" t="s">
        <v>209</v>
      </c>
      <c r="I10" s="18" t="str">
        <f t="shared" ca="1" si="0"/>
        <v>B457C7B3-F03B-76AD-96E0-24B87058BF49</v>
      </c>
      <c r="J10" s="18" t="s">
        <v>115</v>
      </c>
      <c r="K10" s="2" t="s">
        <v>115</v>
      </c>
      <c r="L10" s="2" t="s">
        <v>115</v>
      </c>
      <c r="M10" s="18" t="s">
        <v>115</v>
      </c>
      <c r="N10" s="18" t="s">
        <v>115</v>
      </c>
      <c r="O10" s="18" t="s">
        <v>115</v>
      </c>
      <c r="P10" s="18" t="s">
        <v>115</v>
      </c>
      <c r="Q10" s="18" t="s">
        <v>115</v>
      </c>
      <c r="R10" s="18" t="s">
        <v>115</v>
      </c>
      <c r="S10" s="18" t="s">
        <v>115</v>
      </c>
      <c r="T10" s="18" t="s">
        <v>115</v>
      </c>
    </row>
    <row r="11" spans="1:20" ht="15" customHeight="1" x14ac:dyDescent="0.3">
      <c r="A11" s="32" t="s">
        <v>396</v>
      </c>
      <c r="B11" s="18" t="s">
        <v>113</v>
      </c>
      <c r="C11" s="2" t="s">
        <v>114</v>
      </c>
      <c r="D11" s="18" t="s">
        <v>239</v>
      </c>
      <c r="E11" s="18" t="s">
        <v>387</v>
      </c>
      <c r="F11" s="18" t="s">
        <v>240</v>
      </c>
      <c r="G11" s="18" t="s">
        <v>149</v>
      </c>
      <c r="H11" s="18" t="s">
        <v>209</v>
      </c>
      <c r="I11" s="18" t="str">
        <f t="shared" ca="1" si="0"/>
        <v>BD250EB5-6192-7470-BD9E-3F371D2E4041</v>
      </c>
      <c r="J11" s="18" t="s">
        <v>115</v>
      </c>
      <c r="K11" s="2" t="s">
        <v>115</v>
      </c>
      <c r="L11" s="2" t="s">
        <v>115</v>
      </c>
      <c r="M11" s="18" t="s">
        <v>115</v>
      </c>
      <c r="N11" s="18" t="s">
        <v>115</v>
      </c>
      <c r="O11" s="18" t="s">
        <v>115</v>
      </c>
      <c r="P11" s="18" t="s">
        <v>115</v>
      </c>
      <c r="Q11" s="18" t="s">
        <v>115</v>
      </c>
      <c r="R11" s="18" t="s">
        <v>115</v>
      </c>
      <c r="S11" s="18" t="s">
        <v>115</v>
      </c>
      <c r="T11" s="18" t="s">
        <v>115</v>
      </c>
    </row>
    <row r="12" spans="1:20" ht="15" customHeight="1" x14ac:dyDescent="0.3">
      <c r="A12" s="32" t="s">
        <v>397</v>
      </c>
      <c r="B12" s="18" t="s">
        <v>113</v>
      </c>
      <c r="C12" s="2" t="s">
        <v>114</v>
      </c>
      <c r="D12" s="18" t="s">
        <v>243</v>
      </c>
      <c r="E12" s="18" t="s">
        <v>387</v>
      </c>
      <c r="F12" s="18" t="s">
        <v>244</v>
      </c>
      <c r="G12" s="18" t="s">
        <v>149</v>
      </c>
      <c r="H12" s="18" t="s">
        <v>245</v>
      </c>
      <c r="I12" s="18" t="str">
        <f t="shared" ca="1" si="0"/>
        <v>E3FF3F02-C8EC-AA11-5E5A-A09C94A2FAAB</v>
      </c>
      <c r="J12" s="18" t="s">
        <v>115</v>
      </c>
      <c r="K12" s="2" t="s">
        <v>115</v>
      </c>
      <c r="L12" s="2" t="s">
        <v>115</v>
      </c>
      <c r="M12" s="18" t="s">
        <v>115</v>
      </c>
      <c r="N12" s="18" t="s">
        <v>115</v>
      </c>
      <c r="O12" s="18" t="s">
        <v>115</v>
      </c>
      <c r="P12" s="18" t="s">
        <v>115</v>
      </c>
      <c r="Q12" s="18" t="s">
        <v>115</v>
      </c>
      <c r="R12" s="18" t="s">
        <v>115</v>
      </c>
      <c r="S12" s="18" t="s">
        <v>115</v>
      </c>
      <c r="T12" s="18" t="s">
        <v>115</v>
      </c>
    </row>
    <row r="13" spans="1:20" ht="15" customHeight="1" x14ac:dyDescent="0.3">
      <c r="A13" s="32" t="s">
        <v>398</v>
      </c>
      <c r="B13" s="18" t="s">
        <v>113</v>
      </c>
      <c r="C13" s="2" t="s">
        <v>114</v>
      </c>
      <c r="D13" s="18" t="s">
        <v>247</v>
      </c>
      <c r="E13" s="18" t="s">
        <v>387</v>
      </c>
      <c r="F13" s="18" t="s">
        <v>248</v>
      </c>
      <c r="G13" s="18" t="s">
        <v>149</v>
      </c>
      <c r="H13" s="18" t="s">
        <v>209</v>
      </c>
      <c r="I13" s="18" t="str">
        <f t="shared" ca="1" si="0"/>
        <v>4C0DB643-DE21-D8E8-B6B9-AE974FCBE1CB</v>
      </c>
      <c r="J13" s="18" t="s">
        <v>115</v>
      </c>
      <c r="K13" s="2" t="s">
        <v>115</v>
      </c>
      <c r="L13" s="2" t="s">
        <v>115</v>
      </c>
      <c r="M13" s="18" t="s">
        <v>115</v>
      </c>
      <c r="N13" s="18" t="s">
        <v>115</v>
      </c>
      <c r="O13" s="18" t="s">
        <v>115</v>
      </c>
      <c r="P13" s="18" t="s">
        <v>115</v>
      </c>
      <c r="Q13" s="18" t="s">
        <v>115</v>
      </c>
      <c r="R13" s="18" t="s">
        <v>115</v>
      </c>
      <c r="S13" s="18" t="s">
        <v>115</v>
      </c>
      <c r="T13" s="18" t="s">
        <v>115</v>
      </c>
    </row>
  </sheetData>
  <conditionalFormatting sqref="A1:XFD1">
    <cfRule type="expression" dxfId="487" priority="0">
      <formula>AND(ROW()=1,A$1&lt;&gt;"")</formula>
    </cfRule>
    <cfRule type="expression" dxfId="486" priority="0">
      <formula>AND(ROW()=1,OR(A$1="ExtObject",A$1="ExtSystem"))</formula>
    </cfRule>
    <cfRule type="expression" dxfId="485" priority="0">
      <formula>AND(OR(A$1="Category",A$1="CreatedBy",A$1="CreatedBy",A$1="Category",A$1="Chance",A$1="Owner",A$1="Risk",A$1="Impact",A$1="AssetType",A$1="Manufacturer",A$1="WarrantyGuarantorParts",A$1="Stage",A$1="ApprovedBy",A$1="WarrantyGuarantorLabor",A$1="Finish",A$1="Material",A$1="Constituents",A$1="FloorName",A$1="SpaceNames",A$1="Priors",A$1="ResourceNames",A$1="Status",A$1="TypeNames",A$1="ComponentNames",ISNUMBER(SEARCH("Unit",A$1)),ISNUMBER(SEARCH("Supplier",A$1)),ISNUMBER(SEARCH("RealisingElement",A$1)),ISNUMBER(SEARCH("ComponentName",A$1)),ISNUMBER(SEARCH("SheetName",A$1)),ISNUMBER(SEARCH("RowName",A$1)),ISNUMBER(SEARCH("ChildName",A$1)),ISNUMBER(SEARCH("ParentName",A$1))))</formula>
    </cfRule>
  </conditionalFormatting>
  <conditionalFormatting sqref="U3:XFD1048539 A2:XFD2 A3:T1048546">
    <cfRule type="expression" dxfId="484" priority="1">
      <formula>AND(OR(A$1="Category",A$1="CreatedBy",A$1="CreatedBy",A$1="Category",A$1="Chance",A$1="Owner",A$1="Risk",A$1="Impact",A$1="AssetType",A$1="Manufacturer",A$1="WarrantyGuarantorParts",A$1="Stage",A$1="ApprovedBy",A$1="WarrantyGuarantorLabor",A$1="Finish",A$1="Material",A$1="Constituents",A$1="FloorName",A$1="SpaceNames",A$1="Priors",A$1="ResourceNames",A$1="Status",A$1="TypeNames",A$1="ComponentNames",ISNUMBER(SEARCH("Unit",A$1)),ISNUMBER(SEARCH("Supplier",A$1)),ISNUMBER(SEARCH("RealisingElement",A$1)),ISNUMBER(SEARCH("ComponentName",A$1)),ISNUMBER(SEARCH("SheetName",A$1)),ISNUMBER(SEARCH("RowName",A$1)),ISNUMBER(SEARCH("ChildName",A$1)),ISNUMBER(SEARCH("ParentName",A$1))))</formula>
    </cfRule>
    <cfRule type="expression" dxfId="483" priority="1">
      <formula>AND(OR(A$1="SiteName",A$1="ProjectName",A$1="Name",A$1="Description",A$1="Mitigation",A$1="InstallationDate",A$1="WarrantyStartDate",A$1="CreatedOn",A$1="Directory",A$1="File",A$1="Value",A$1="Duration",A$1="Frequency",A$1="Start",A$1="ModelNumber",A$1="WarrantyDurationParts",A$1="WarrantyDurationLabor",A$1="NominalLength",A$1="NominalWidth",A$1="NominalHeight",A$1="Email",A$1="CreatedOn",A$1="Phone",A$1="Company",A$1="AreaMeasurement",ISNUMBER(SEARCH("Rotation",A$1)),ISNUMBER(SEARCH("Axis",A$1))))</formula>
    </cfRule>
    <cfRule type="expression" dxfId="482" priority="1">
      <formula>AND(OR(LEFT(A$1,3)="Ext",ISNUMBER(SEARCH("Ext",A$1))))</formula>
    </cfRule>
  </conditionalFormatting>
  <dataValidations count="7">
    <dataValidation type="list" allowBlank="1" showInputMessage="1" showErrorMessage="1" promptTitle="ExtObject" prompt="This is the class of object according to the external system that exported the file. This could either be the systems native object classes or its mapped IfcClass." sqref="H1 H14:H1048576" xr:uid="{00000000-0002-0000-0700-000000000000}">
      <formula1>INDIRECT("PEnum_"&amp;SheetName&amp;"_"&amp;INDIRECT(ADDRESS(1,COLUMN(H$1))))</formula1>
    </dataValidation>
    <dataValidation allowBlank="1" showInputMessage="1" showErrorMessage="1" promptTitle="Name" prompt="This field must be unique" sqref="A1:A1048576" xr:uid="{00000000-0002-0000-0700-000001000000}"/>
    <dataValidation type="list" allowBlank="1" showInputMessage="1" showErrorMessage="1" promptTitle="Contact" prompt="This is a drop down list that refers to the Contacts Tab Column A:A" sqref="B1:B1048576" xr:uid="{00000000-0002-0000-0700-000002000000}">
      <formula1>Contact.Name</formula1>
    </dataValidation>
    <dataValidation allowBlank="1" showInputMessage="1" showErrorMessage="1" promptTitle="CreatedOn" prompt="This is the date the row entry was entered on. It must be in the format yyyy-mm-ddThh:mm:ss.000. (The T must be included to separate the date and time)" sqref="C1:C1048576" xr:uid="{00000000-0002-0000-0700-000003000000}"/>
    <dataValidation type="list" allowBlank="1" showInputMessage="1" showErrorMessage="1" sqref="D1:D1048576" xr:uid="{00000000-0002-0000-0700-000004000000}">
      <formula1>Type.Name</formula1>
    </dataValidation>
    <dataValidation type="list" allowBlank="1" showInputMessage="1" showErrorMessage="1" sqref="E1:E1048576" xr:uid="{00000000-0002-0000-0700-000005000000}">
      <formula1>Space.Name</formula1>
    </dataValidation>
    <dataValidation type="list" allowBlank="1" showInputMessage="1" sqref="G1:G1048576" xr:uid="{00000000-0002-0000-0700-000006000000}">
      <formula1>PEnum_Meta_Category_Systems</formula1>
    </dataValidation>
  </dataValidations>
  <hyperlinks>
    <hyperlink ref="B1" location="Contact.Name" display="Contact.Name" xr:uid="{00000000-0004-0000-0700-000000000000}"/>
    <hyperlink ref="D1" location="Type!A1" display="Type!A1" xr:uid="{00000000-0004-0000-0700-000001000000}"/>
    <hyperlink ref="E1" location="Space!A1" display="Space!A1" xr:uid="{00000000-0004-0000-0700-000002000000}"/>
    <hyperlink ref="G1" location="PEnum_Meta_Category_Systems" display="PEnum_Meta_Category_Systems" xr:uid="{00000000-0004-0000-0700-000003000000}"/>
    <hyperlink ref="H1" location="PEnum_Component_ExtObject" display="PEnum_Component_ExtObject" xr:uid="{00000000-0004-0000-0700-000004000000}"/>
  </hyperlinks>
  <pageMargins left="0.75" right="0.75" top="1" bottom="1" header="0.5" footer="0.5"/>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52"/>
  </sheetPr>
  <dimension ref="A1:J2"/>
  <sheetViews>
    <sheetView topLeftCell="C1" workbookViewId="0">
      <selection activeCell="E16" sqref="E16"/>
    </sheetView>
  </sheetViews>
  <sheetFormatPr defaultColWidth="5.5546875" defaultRowHeight="15" customHeight="1" x14ac:dyDescent="0.3"/>
  <cols>
    <col min="1" max="1" width="23.44140625" style="18" bestFit="1" customWidth="1"/>
    <col min="2" max="2" width="5.5546875" style="18"/>
    <col min="3" max="3" width="18.6640625" style="2" bestFit="1" customWidth="1"/>
    <col min="4" max="4" width="37.6640625" style="18" customWidth="1"/>
    <col min="5" max="5" width="97.77734375" style="18" bestFit="1" customWidth="1"/>
    <col min="6" max="6" width="15" style="18" customWidth="1"/>
    <col min="7" max="8" width="5.5546875" style="18"/>
    <col min="9" max="9" width="18.44140625" style="18" customWidth="1"/>
    <col min="10" max="10" width="5.5546875" style="18"/>
  </cols>
  <sheetData>
    <row r="1" spans="1:10" s="19" customFormat="1" ht="93.75" customHeight="1" x14ac:dyDescent="0.3">
      <c r="A1" s="19" t="s">
        <v>120</v>
      </c>
      <c r="B1" s="19" t="s">
        <v>95</v>
      </c>
      <c r="C1" s="21" t="s">
        <v>96</v>
      </c>
      <c r="D1" s="19" t="s">
        <v>97</v>
      </c>
      <c r="E1" s="19" t="s">
        <v>399</v>
      </c>
      <c r="F1" s="19" t="s">
        <v>400</v>
      </c>
      <c r="G1" s="19" t="s">
        <v>100</v>
      </c>
      <c r="H1" s="19" t="s">
        <v>101</v>
      </c>
      <c r="I1" s="19" t="s">
        <v>102</v>
      </c>
      <c r="J1" s="19" t="s">
        <v>137</v>
      </c>
    </row>
    <row r="2" spans="1:10" ht="15" customHeight="1" x14ac:dyDescent="0.3">
      <c r="A2" s="27" t="s">
        <v>377</v>
      </c>
      <c r="B2" s="18" t="s">
        <v>119</v>
      </c>
      <c r="C2" s="2">
        <f ca="1">NOW()</f>
        <v>43581.499936805558</v>
      </c>
      <c r="D2" s="18" t="s">
        <v>401</v>
      </c>
      <c r="E2" s="18" t="s">
        <v>30</v>
      </c>
      <c r="F2" s="18" t="s">
        <v>158</v>
      </c>
      <c r="G2" s="18" t="s">
        <v>402</v>
      </c>
      <c r="H2" s="18" t="s">
        <v>403</v>
      </c>
      <c r="I2" s="18" t="s">
        <v>404</v>
      </c>
      <c r="J2" s="28" t="s">
        <v>377</v>
      </c>
    </row>
  </sheetData>
  <conditionalFormatting sqref="A1:XFD1">
    <cfRule type="expression" dxfId="458" priority="0">
      <formula>AND(ROW()=1,A$1&lt;&gt;"")</formula>
    </cfRule>
    <cfRule type="expression" dxfId="457" priority="0">
      <formula>AND(ROW()=1,OR(A$1="ExtObject",A$1="ExtSystem"))</formula>
    </cfRule>
    <cfRule type="expression" dxfId="456" priority="0">
      <formula>AND(OR(A$1="Category",A$1="CreatedBy",A$1="CreatedBy",A$1="Category",A$1="Chance",A$1="Owner",A$1="Risk",A$1="Impact",A$1="AssetType",A$1="Manufacturer",A$1="WarrantyGuarantorParts",A$1="Stage",A$1="ApprovedBy",A$1="WarrantyGuarantorLabor",A$1="Finish",A$1="Material",A$1="Constituents",A$1="FloorName",A$1="SpaceNames",A$1="Priors",A$1="ResourceNames",A$1="Status",A$1="TypeNames",A$1="ComponentNames",ISNUMBER(SEARCH("Unit",A$1)),ISNUMBER(SEARCH("Supplier",A$1)),ISNUMBER(SEARCH("RealisingElement",A$1)),ISNUMBER(SEARCH("ComponentName",A$1)),ISNUMBER(SEARCH("SheetName",A$1)),ISNUMBER(SEARCH("RowName",A$1)),ISNUMBER(SEARCH("ChildName",A$1)),ISNUMBER(SEARCH("ParentName",A$1))))</formula>
    </cfRule>
  </conditionalFormatting>
  <conditionalFormatting sqref="A2:XFD1048560">
    <cfRule type="expression" dxfId="455" priority="1">
      <formula>AND(OR(A$1="Category",A$1="CreatedBy",A$1="CreatedBy",A$1="Category",A$1="Chance",A$1="Owner",A$1="Risk",A$1="Impact",A$1="AssetType",A$1="Manufacturer",A$1="WarrantyGuarantorParts",A$1="Stage",A$1="ApprovedBy",A$1="WarrantyGuarantorLabor",A$1="Finish",A$1="Material",A$1="Constituents",A$1="FloorName",A$1="SpaceNames",A$1="Priors",A$1="ResourceNames",A$1="Status",A$1="TypeNames",A$1="ComponentNames",ISNUMBER(SEARCH("Unit",A$1)),ISNUMBER(SEARCH("Supplier",A$1)),ISNUMBER(SEARCH("RealisingElement",A$1)),ISNUMBER(SEARCH("ComponentName",A$1)),ISNUMBER(SEARCH("SheetName",A$1)),ISNUMBER(SEARCH("RowName",A$1)),ISNUMBER(SEARCH("ChildName",A$1)),ISNUMBER(SEARCH("ParentName",A$1))))</formula>
    </cfRule>
    <cfRule type="expression" dxfId="454" priority="1">
      <formula>AND(OR(A$1="SiteName",A$1="ProjectName",A$1="Name",A$1="Description",A$1="Mitigation",A$1="InstallationDate",A$1="WarrantyStartDate",A$1="CreatedOn",A$1="Directory",A$1="File",A$1="Value",A$1="Duration",A$1="Frequency",A$1="Start",A$1="ModelNumber",A$1="WarrantyDurationParts",A$1="WarrantyDurationLabor",A$1="NominalLength",A$1="NominalWidth",A$1="NominalHeight",A$1="Email",A$1="CreatedOn",A$1="Phone",A$1="Company",A$1="AreaMeasurement",ISNUMBER(SEARCH("Rotation",A$1)),ISNUMBER(SEARCH("Axis",A$1))))</formula>
    </cfRule>
    <cfRule type="expression" dxfId="453" priority="1">
      <formula>AND(OR(LEFT(A$1,3)="Ext",ISNUMBER(SEARCH("Ext",A$1))))</formula>
    </cfRule>
  </conditionalFormatting>
  <dataValidations count="8">
    <dataValidation allowBlank="1" showInputMessage="1" showErrorMessage="1" promptTitle="Name" prompt="This field must be unique" sqref="A1:A1048576" xr:uid="{00000000-0002-0000-0800-000000000000}"/>
    <dataValidation type="list" allowBlank="1" showInputMessage="1" showErrorMessage="1" promptTitle="Contact" prompt="This is a drop down list that refers to the Contacts Tab Column A:A" sqref="B1:B1048576" xr:uid="{00000000-0002-0000-0800-000001000000}">
      <formula1>Contact.Name</formula1>
    </dataValidation>
    <dataValidation allowBlank="1" showInputMessage="1" showErrorMessage="1" promptTitle="CreatedOn" prompt="This is the date the row entry was entered on. It must be in the format yyyy-mm-ddThh:mm:ss.000. (The T must be included to separate the date and time)" sqref="C1:C1048576" xr:uid="{00000000-0002-0000-0800-000002000000}"/>
    <dataValidation type="list" allowBlank="1" showInputMessage="1" showErrorMessage="1" promptTitle="Category Classification" prompt="The extended classification(s) that the user associated to this item. Codes and descriptions are separated by colon ( : ) .Where more than one classification is assigned to an object it is separated by semi-colon ( ; )" sqref="D1:D1048576" xr:uid="{00000000-0002-0000-0800-000003000000}">
      <formula1>INDIRECT("PEnum_"&amp;SheetName&amp;"_"&amp;INDIRECT(ADDRESS(1,COLUMN(D$1))))</formula1>
    </dataValidation>
    <dataValidation type="list" allowBlank="1" showInputMessage="1" showErrorMessage="1" sqref="E1:E1048576" xr:uid="{00000000-0002-0000-0800-000004000000}">
      <formula1>PEnum__SheetName</formula1>
    </dataValidation>
    <dataValidation type="list" errorStyle="information" allowBlank="1" showInputMessage="1" showErrorMessage="1" promptTitle="Reference" prompt="In combination with the cell to the left, select the entity and item that this record relates to." sqref="F1:F1048576" xr:uid="{00000000-0002-0000-0800-000005000000}">
      <formula1>INDIRECT(E1&amp;".Name")</formula1>
    </dataValidation>
    <dataValidation type="list" allowBlank="1" showInputMessage="1" sqref="G1:G1048576" xr:uid="{00000000-0002-0000-0800-000006000000}">
      <formula1>PEnum_Meta_Category_Systems</formula1>
    </dataValidation>
    <dataValidation type="list" allowBlank="1" showInputMessage="1" showErrorMessage="1" promptTitle="ExtObject" prompt="This is the class of object according to the external system that exported the file. This could either be the systems native object classes or its mapped IfcClass." sqref="H1:H1048576" xr:uid="{00000000-0002-0000-0800-000007000000}">
      <formula1>INDIRECT("PEnum_"&amp;SheetName&amp;"_"&amp;INDIRECT(ADDRESS(1,COLUMN(H$1))))</formula1>
    </dataValidation>
  </dataValidations>
  <hyperlinks>
    <hyperlink ref="B1" location="Contact.Name" display="Contact.Name" xr:uid="{00000000-0004-0000-0800-000000000000}"/>
    <hyperlink ref="D1" location="PEnum_System_Category" display="PEnum_System_Category" xr:uid="{00000000-0004-0000-0800-000001000000}"/>
    <hyperlink ref="F1" location="Component.Name" display="Component.Name" xr:uid="{00000000-0004-0000-0800-000002000000}"/>
    <hyperlink ref="G1" location="PEnum_Meta_Category_Systems" display="PEnum_Meta_Category_Systems" xr:uid="{00000000-0004-0000-0800-000003000000}"/>
    <hyperlink ref="H1" location="PEnum_System_ExtObject" display="PEnum_System_ExtObject" xr:uid="{00000000-0004-0000-0800-000004000000}"/>
  </hyperlinks>
  <pageMargins left="0.75" right="0.75" top="1" bottom="1" header="0.5" footer="0.5"/>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91</vt:i4>
      </vt:variant>
    </vt:vector>
  </HeadingPairs>
  <TitlesOfParts>
    <vt:vector size="112" baseType="lpstr">
      <vt:lpstr>Instruction</vt:lpstr>
      <vt:lpstr>Contact</vt:lpstr>
      <vt:lpstr>Facility</vt:lpstr>
      <vt:lpstr>Floor</vt:lpstr>
      <vt:lpstr>Space</vt:lpstr>
      <vt:lpstr>Zone</vt:lpstr>
      <vt:lpstr>Type</vt:lpstr>
      <vt:lpstr>Component</vt:lpstr>
      <vt:lpstr>System</vt:lpstr>
      <vt:lpstr>Assembly</vt:lpstr>
      <vt:lpstr>Connection</vt:lpstr>
      <vt:lpstr>Spare</vt:lpstr>
      <vt:lpstr>Resource</vt:lpstr>
      <vt:lpstr>Job</vt:lpstr>
      <vt:lpstr>Impact</vt:lpstr>
      <vt:lpstr>Document</vt:lpstr>
      <vt:lpstr>Attribute</vt:lpstr>
      <vt:lpstr>Coordinate</vt:lpstr>
      <vt:lpstr>Issue</vt:lpstr>
      <vt:lpstr>PickLists</vt:lpstr>
      <vt:lpstr>Sheet21</vt:lpstr>
      <vt:lpstr>Assembly.Name</vt:lpstr>
      <vt:lpstr>COBie.Facility</vt:lpstr>
      <vt:lpstr>Component.Name</vt:lpstr>
      <vt:lpstr>Contact.Name</vt:lpstr>
      <vt:lpstr>Facility.Name</vt:lpstr>
      <vt:lpstr>Floor.Name</vt:lpstr>
      <vt:lpstr>Impact.Name</vt:lpstr>
      <vt:lpstr>Job.Name</vt:lpstr>
      <vt:lpstr>PEnum__Assembly_SheetName</vt:lpstr>
      <vt:lpstr>PEnum__Assembly_SheetName2</vt:lpstr>
      <vt:lpstr>PEnum__Connection_SheetName</vt:lpstr>
      <vt:lpstr>PEnum__Coordinate_SheetName</vt:lpstr>
      <vt:lpstr>PEnum__Meta_SheetName</vt:lpstr>
      <vt:lpstr>PEnum__na</vt:lpstr>
      <vt:lpstr>PEnum__SheetName</vt:lpstr>
      <vt:lpstr>PEnum__Units</vt:lpstr>
      <vt:lpstr>PEnum__Units_Format</vt:lpstr>
      <vt:lpstr>PEnum__Units_Frequency</vt:lpstr>
      <vt:lpstr>PEnum__Units_Impact</vt:lpstr>
      <vt:lpstr>PEnum__Units_TimeFormat</vt:lpstr>
      <vt:lpstr>PEnum_Assembly_Category</vt:lpstr>
      <vt:lpstr>PEnum_Assembly_ExtObject</vt:lpstr>
      <vt:lpstr>PEnum_Attribute_ExtObject</vt:lpstr>
      <vt:lpstr>PEnum_AttributeType_ExtObject</vt:lpstr>
      <vt:lpstr>PEnum_Component_Category</vt:lpstr>
      <vt:lpstr>PEnum_Component_ExtObject</vt:lpstr>
      <vt:lpstr>PEnum_Connection_Category</vt:lpstr>
      <vt:lpstr>PEnum_Connection_ExtObject</vt:lpstr>
      <vt:lpstr>PEnum_Contact_Category</vt:lpstr>
      <vt:lpstr>PEnum_Contact_ExtObject</vt:lpstr>
      <vt:lpstr>PEnum_Coordinate_Category</vt:lpstr>
      <vt:lpstr>PEnum_Coordinate_ExtObject</vt:lpstr>
      <vt:lpstr>PEnum_Document_ApprovalBy</vt:lpstr>
      <vt:lpstr>PEnum_Document_Category</vt:lpstr>
      <vt:lpstr>PEnum_Document_ExtObject</vt:lpstr>
      <vt:lpstr>PEnum_Document_Stage</vt:lpstr>
      <vt:lpstr>PEnum_Facility_AreaUnits</vt:lpstr>
      <vt:lpstr>PEnum_Facility_Category</vt:lpstr>
      <vt:lpstr>PEnum_Facility_CurrencyUnit</vt:lpstr>
      <vt:lpstr>PEnum_Facility_DurationUnits</vt:lpstr>
      <vt:lpstr>PEnum_Facility_ExtObject</vt:lpstr>
      <vt:lpstr>PEnum_Facility_LinearUnits</vt:lpstr>
      <vt:lpstr>PEnum_Facility_MassUnits</vt:lpstr>
      <vt:lpstr>PEnum_Facility_Project_ExtObject</vt:lpstr>
      <vt:lpstr>PEnum_Facility_Project_Phase_Category</vt:lpstr>
      <vt:lpstr>PEnum_Facility_Project_Units_Area</vt:lpstr>
      <vt:lpstr>PEnum_Facility_Project_Units_Currency</vt:lpstr>
      <vt:lpstr>PEnum_Facility_Project_Units_Duration</vt:lpstr>
      <vt:lpstr>PEnum_Facility_Project_Units_Linear</vt:lpstr>
      <vt:lpstr>PEnum_Facility_Project_Units_Mass</vt:lpstr>
      <vt:lpstr>PEnum_Facility_Site_ExtObject</vt:lpstr>
      <vt:lpstr>PEnum_Facility_Units</vt:lpstr>
      <vt:lpstr>PEnum_Facility_Units_Volume</vt:lpstr>
      <vt:lpstr>PEnum_Facility_VolumeUnits</vt:lpstr>
      <vt:lpstr>PEnum_Floor_Category</vt:lpstr>
      <vt:lpstr>PEnum_Floor_ExtObject</vt:lpstr>
      <vt:lpstr>PEnum_Impact_Category</vt:lpstr>
      <vt:lpstr>PEnum_Impact_ExtObject</vt:lpstr>
      <vt:lpstr>PEnum_Impact_Stage</vt:lpstr>
      <vt:lpstr>PEnum_Impact_Units</vt:lpstr>
      <vt:lpstr>PEnum_Issue_Category</vt:lpstr>
      <vt:lpstr>PEnum_Issue_Chance</vt:lpstr>
      <vt:lpstr>PEnum_Issue_ExtObject</vt:lpstr>
      <vt:lpstr>PEnum_Issue_Impact</vt:lpstr>
      <vt:lpstr>PEnum_Issue_Risk</vt:lpstr>
      <vt:lpstr>PEnum_Job_Category</vt:lpstr>
      <vt:lpstr>PEnum_Job_ExtObject</vt:lpstr>
      <vt:lpstr>PEnum_Job_Status</vt:lpstr>
      <vt:lpstr>PEnum_Meta_Category_Systems</vt:lpstr>
      <vt:lpstr>PEnum_Phases</vt:lpstr>
      <vt:lpstr>PEnum_Resource_Category</vt:lpstr>
      <vt:lpstr>PEnum_Resource_ExtObject</vt:lpstr>
      <vt:lpstr>PEnum_Space_Category</vt:lpstr>
      <vt:lpstr>PEnum_Space_ExtObject</vt:lpstr>
      <vt:lpstr>PEnum_Spare_Category</vt:lpstr>
      <vt:lpstr>PEnum_Spare_ExtObject</vt:lpstr>
      <vt:lpstr>PEnum_System_Category</vt:lpstr>
      <vt:lpstr>PEnum_System_ExtObject</vt:lpstr>
      <vt:lpstr>PEnum_Type_AssetType</vt:lpstr>
      <vt:lpstr>PEnum_Type_Category</vt:lpstr>
      <vt:lpstr>PEnum_Type_ExtObject</vt:lpstr>
      <vt:lpstr>PEnum_Warranty_ExtObject</vt:lpstr>
      <vt:lpstr>PEnum_Zone_Category</vt:lpstr>
      <vt:lpstr>PEnum_Zone_ExtObject</vt:lpstr>
      <vt:lpstr>Resource.Name</vt:lpstr>
      <vt:lpstr>SheetNames</vt:lpstr>
      <vt:lpstr>Space.Name</vt:lpstr>
      <vt:lpstr>Spare.Name</vt:lpstr>
      <vt:lpstr>System.Name</vt:lpstr>
      <vt:lpstr>Type.Name</vt:lpstr>
      <vt:lpstr>Zone.Name</vt:lpstr>
    </vt:vector>
  </TitlesOfParts>
  <Company>Autodesk Revit 2017 (ENU)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BAMB-Autodesk Revit 2017 (ENU)-IE-0000-S0</dc:title>
  <dc:creator>BAMB</dc:creator>
  <cp:lastModifiedBy>Administrator</cp:lastModifiedBy>
  <dcterms:created xsi:type="dcterms:W3CDTF">2018-10-24T00:00:00Z</dcterms:created>
  <dcterms:modified xsi:type="dcterms:W3CDTF">2019-04-26T10:59:54Z</dcterms:modified>
</cp:coreProperties>
</file>